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970" tabRatio="904" firstSheet="3" activeTab="11"/>
  </bookViews>
  <sheets>
    <sheet name="AGUA POTABLE 1" sheetId="1" r:id="rId1"/>
    <sheet name="LETRINAS 2" sheetId="2" r:id="rId2"/>
    <sheet name="URBANIZACION MPAL 3" sheetId="3" r:id="rId3"/>
    <sheet name="ELECTRIFICACION 4" sheetId="4" r:id="rId4"/>
    <sheet name="INF. BASICA DE SALUD 5" sheetId="5" r:id="rId5"/>
    <sheet name="INF. BASICA EDUCATIVA 6" sheetId="6" r:id="rId6"/>
    <sheet name="MEJORAMIENTO VIVIENDA 7" sheetId="7" r:id="rId7"/>
    <sheet name="CAMINOS RURALES 8" sheetId="8" r:id="rId8"/>
    <sheet name="INF PROD RURAL 9" sheetId="9" r:id="rId9"/>
    <sheet name="INDIRECTOS 10" sheetId="10" r:id="rId10"/>
    <sheet name="DESARROLLO INST. 11" sheetId="11" r:id="rId11"/>
    <sheet name="RESUMEN 12" sheetId="12" r:id="rId12"/>
  </sheets>
  <externalReferences>
    <externalReference r:id="rId15"/>
  </externalReferences>
  <definedNames>
    <definedName name="_xlnm.Print_Area" localSheetId="0">'AGUA POTABLE 1'!$A$1:$Z$56</definedName>
    <definedName name="_xlnm.Print_Area" localSheetId="7">'CAMINOS RURALES 8'!$A$1:$Z$44</definedName>
    <definedName name="_xlnm.Print_Area" localSheetId="10">'DESARROLLO INST. 11'!$A$1:$W$44</definedName>
    <definedName name="_xlnm.Print_Area" localSheetId="3">'ELECTRIFICACION 4'!$A$1:$Z$40</definedName>
    <definedName name="_xlnm.Print_Area" localSheetId="9">'INDIRECTOS 10'!$A$1:$X$44</definedName>
    <definedName name="_xlnm.Print_Area" localSheetId="8">'INF PROD RURAL 9'!$A$1:$Y$49</definedName>
    <definedName name="_xlnm.Print_Area" localSheetId="4">'INF. BASICA DE SALUD 5'!$A$1:$Z$42</definedName>
    <definedName name="_xlnm.Print_Area" localSheetId="5">'INF. BASICA EDUCATIVA 6'!$A$1:$Z$48</definedName>
    <definedName name="_xlnm.Print_Area" localSheetId="1">'LETRINAS 2'!$A$1:$AB$48</definedName>
    <definedName name="_xlnm.Print_Area" localSheetId="6">'MEJORAMIENTO VIVIENDA 7'!$A$1:$AA$46</definedName>
    <definedName name="_xlnm.Print_Area" localSheetId="11">'RESUMEN 12'!$A$1:$Y$46</definedName>
    <definedName name="_xlnm.Print_Area" localSheetId="2">'URBANIZACION MPAL 3'!$A$1:$AB$60</definedName>
  </definedNames>
  <calcPr fullCalcOnLoad="1"/>
</workbook>
</file>

<file path=xl/sharedStrings.xml><?xml version="1.0" encoding="utf-8"?>
<sst xmlns="http://schemas.openxmlformats.org/spreadsheetml/2006/main" count="1521" uniqueCount="441">
  <si>
    <t>NO. DE OBRA Y TIPO DE LOCALIDAD</t>
  </si>
  <si>
    <t>NOMBRE Y DESCRIPCION DE LA OBRA  PROYECTO O ACCION</t>
  </si>
  <si>
    <t>SIT. DE LA OBRA</t>
  </si>
  <si>
    <t>PROG.</t>
  </si>
  <si>
    <t>SUBPROG.</t>
  </si>
  <si>
    <t>LOCALIDAD</t>
  </si>
  <si>
    <t>COSTO TOTAL</t>
  </si>
  <si>
    <t>INFRAESTRUCTURA FINANCIERA PESOS</t>
  </si>
  <si>
    <t>METAS TOTALES DEL PROYECTO</t>
  </si>
  <si>
    <t>NO. DE BENEFICIARIOS</t>
  </si>
  <si>
    <t>JORNALES</t>
  </si>
  <si>
    <t>MODO DE EJECUCION</t>
  </si>
  <si>
    <t>SUMA</t>
  </si>
  <si>
    <t>UNIDAD DE MEDIDA</t>
  </si>
  <si>
    <t>CANTIDAD</t>
  </si>
  <si>
    <t>01</t>
  </si>
  <si>
    <t>M2</t>
  </si>
  <si>
    <t>PINAL DE AMOLES</t>
  </si>
  <si>
    <t>INDIRECTOS</t>
  </si>
  <si>
    <t>PRESIDENTE DEL COPLADEM</t>
  </si>
  <si>
    <t>DESARROLLO INSTITUCIONAL</t>
  </si>
  <si>
    <t>I.T.</t>
  </si>
  <si>
    <t xml:space="preserve">AVANCE FISICO </t>
  </si>
  <si>
    <t>URBANIZACION MUNICIPAL</t>
  </si>
  <si>
    <t>AGUA POTABLE</t>
  </si>
  <si>
    <t>VIVIENDA</t>
  </si>
  <si>
    <t>INSTANCIA EJECUTORA: MUNICIPIO DE PINAL DE AMOLES.</t>
  </si>
  <si>
    <t>COMITÉ DE PLANEACION PARA EL DESARROLLO</t>
  </si>
  <si>
    <t>DEL MUNICIPIO DE PINAL DE AMOLES</t>
  </si>
  <si>
    <t>RAMO XXXIII APORTACIONES FEDERALES PARA ENTIDADES FEDERATIVAS Y MUNICIPIOS</t>
  </si>
  <si>
    <t>HOJA:</t>
  </si>
  <si>
    <t>DE:</t>
  </si>
  <si>
    <t>FISM</t>
  </si>
  <si>
    <t>ELECTRIFICACION RURAL Y DE COLONIAS POBRES</t>
  </si>
  <si>
    <t>INFRAESTRUCTURA BÁSICA EDUCATIVA</t>
  </si>
  <si>
    <t>MEJORAMIENTO DE LA VIVIENDA</t>
  </si>
  <si>
    <t>INFRAESTRUCTURA PRODUCTIVA RURAL</t>
  </si>
  <si>
    <t>CAMINOS RURALES</t>
  </si>
  <si>
    <t>I.T</t>
  </si>
  <si>
    <t xml:space="preserve"> </t>
  </si>
  <si>
    <t>LINEA ESTRATEGICA</t>
  </si>
  <si>
    <t>LINEA ESTRATÉGICA</t>
  </si>
  <si>
    <t>SAN GASPAR</t>
  </si>
  <si>
    <t>LOS PINOS</t>
  </si>
  <si>
    <t>HUAXQUILICO</t>
  </si>
  <si>
    <t>EJE RECTOR</t>
  </si>
  <si>
    <t>DAS*</t>
  </si>
  <si>
    <t>DSI*</t>
  </si>
  <si>
    <t>04</t>
  </si>
  <si>
    <t>05</t>
  </si>
  <si>
    <t>07</t>
  </si>
  <si>
    <t>08</t>
  </si>
  <si>
    <t>09</t>
  </si>
  <si>
    <t>DES*</t>
  </si>
  <si>
    <t>INFRAESTRUCTURA BASICA DE SALUD</t>
  </si>
  <si>
    <t>MODALIDAD DE EJECUCION.</t>
  </si>
  <si>
    <t>C</t>
  </si>
  <si>
    <t>C:</t>
  </si>
  <si>
    <t>ASESORIAS Y CAPACITACIONES</t>
  </si>
  <si>
    <t>ESTUDIOS E INVESTIGACIONES</t>
  </si>
  <si>
    <t>EQUIPAMIENTO</t>
  </si>
  <si>
    <t>ACONDICIONAMIENTO DE ESPACIOS FISICOS</t>
  </si>
  <si>
    <t>AM</t>
  </si>
  <si>
    <t>X</t>
  </si>
  <si>
    <t>AM:</t>
  </si>
  <si>
    <t>ADMINISTRACION MUNICIPAL.</t>
  </si>
  <si>
    <t>CONTRATO</t>
  </si>
  <si>
    <t>BENEFICIARIOS</t>
  </si>
  <si>
    <t>BIENESTAR</t>
  </si>
  <si>
    <t xml:space="preserve">PROMOCION Y DIFUCION </t>
  </si>
  <si>
    <t>SUPERVISION Y SERVICIOS PROFESIONALES</t>
  </si>
  <si>
    <t>GASTOS DE OPERACIÓN</t>
  </si>
  <si>
    <t>RESUMEN POR RUBROS</t>
  </si>
  <si>
    <t>MODALIDAD DE EJECUCION</t>
  </si>
  <si>
    <t>0101-3</t>
  </si>
  <si>
    <t>0101-1</t>
  </si>
  <si>
    <t>04111-01</t>
  </si>
  <si>
    <t>0519-1</t>
  </si>
  <si>
    <t>ESTATAL</t>
  </si>
  <si>
    <t>FEDERAL</t>
  </si>
  <si>
    <t>GASTOS INDIRECTOS</t>
  </si>
  <si>
    <t>GESTION Y ADMINISTRACION</t>
  </si>
  <si>
    <t>SERVICIOS (CURSOS, CONFERENCIAS, TELECONFERENCIAS, ETC.)</t>
  </si>
  <si>
    <t>MANTENIMIENTO DE VEHICULOS</t>
  </si>
  <si>
    <t>EVALUACION Y SEGUIMIENTO</t>
  </si>
  <si>
    <t>OTROS</t>
  </si>
  <si>
    <t>MANTENIMIENTO DE VEHICULOS DE OBRAS PUBLICAS</t>
  </si>
  <si>
    <t>1134</t>
  </si>
  <si>
    <t>1137</t>
  </si>
  <si>
    <t>1140</t>
  </si>
  <si>
    <t>1239</t>
  </si>
  <si>
    <t>1238</t>
  </si>
  <si>
    <t>*DESARROLLO AMBIENTAL SUSTENTABLE</t>
  </si>
  <si>
    <t>VARIAS LOCALIDADES</t>
  </si>
  <si>
    <t>01-05191</t>
  </si>
  <si>
    <t>02-05191</t>
  </si>
  <si>
    <t>03-05191</t>
  </si>
  <si>
    <t>07-0411101</t>
  </si>
  <si>
    <t>PUERTO DEL RODEZNO</t>
  </si>
  <si>
    <t>EL MEZQUITE</t>
  </si>
  <si>
    <t>LAS GUAYABAS</t>
  </si>
  <si>
    <t>04-01011</t>
  </si>
  <si>
    <t>06-0411101</t>
  </si>
  <si>
    <t>01-1040</t>
  </si>
  <si>
    <t>02-1040</t>
  </si>
  <si>
    <t>0830-2</t>
  </si>
  <si>
    <t>EJERCIDO</t>
  </si>
  <si>
    <t>C. CESAR FERNANDO ARCEGA PEREZ.</t>
  </si>
  <si>
    <t>ESTADO: QUERETARO</t>
  </si>
  <si>
    <t>CABECERA MUNICIPAL</t>
  </si>
  <si>
    <t>EJE RECTOR:</t>
  </si>
  <si>
    <t>SISTEMA DE AGUA POTABLE LA CUEVA ULTIMA ETAPA</t>
  </si>
  <si>
    <t>REHABILITACION DE JAGUEY</t>
  </si>
  <si>
    <t>CONSTRUCCIÓN DE LINEA DE CONDUCCIÓN DE AGUA POTABLE</t>
  </si>
  <si>
    <t>INTRODUCCIÓN DE SISTEMA DE AGUA POTABLE (LA BARRANCA)</t>
  </si>
  <si>
    <t>DERRAMADERO DE JUÁREZ</t>
  </si>
  <si>
    <t>MADROÑO</t>
  </si>
  <si>
    <t>LOMA DE GUADALUPE (LA BARRANCA)</t>
  </si>
  <si>
    <t>CARRICILLO MEDIA LUNA</t>
  </si>
  <si>
    <t>02-01013</t>
  </si>
  <si>
    <t>05-01011</t>
  </si>
  <si>
    <t>03-01022</t>
  </si>
  <si>
    <t>0102-2</t>
  </si>
  <si>
    <t>PROYECTO INTEGRAL (DISEÑO Y CONSTRUCCIÓN) DE PLANTA DE TRATAMIENTO DE AGUAS RESIDUALES</t>
  </si>
  <si>
    <t>MASTRANTO</t>
  </si>
  <si>
    <t>CUESTA COLORADA HUAXQUILICO</t>
  </si>
  <si>
    <t>01-0415110</t>
  </si>
  <si>
    <t>04151-10</t>
  </si>
  <si>
    <t>0440</t>
  </si>
  <si>
    <t>PAVIMENTACION DE CALLE MEDIANTE RAMPA DE CONCRETO</t>
  </si>
  <si>
    <t>08-0411101</t>
  </si>
  <si>
    <t>09-0411101</t>
  </si>
  <si>
    <t>11-0411101</t>
  </si>
  <si>
    <t>A REALIZAR EN 2013</t>
  </si>
  <si>
    <t xml:space="preserve">INTRODUCCION DE LD Y RD ELECTRICA </t>
  </si>
  <si>
    <t>NARANJO - ESCANELILLA</t>
  </si>
  <si>
    <t>EL TULE - CUATRO PALOS</t>
  </si>
  <si>
    <t>HORNITOS</t>
  </si>
  <si>
    <t>PUERTO DE VIGAS</t>
  </si>
  <si>
    <t>04-05191</t>
  </si>
  <si>
    <t>LLANO DE HUAXQUILICO</t>
  </si>
  <si>
    <t>EPAZOTES GRANDES</t>
  </si>
  <si>
    <t>AGUA FRÍA DE GUDIÑO</t>
  </si>
  <si>
    <t>01-0740</t>
  </si>
  <si>
    <t>0740</t>
  </si>
  <si>
    <t>03-0724113</t>
  </si>
  <si>
    <t>07241-13</t>
  </si>
  <si>
    <t>05-0726115</t>
  </si>
  <si>
    <t>07261-15</t>
  </si>
  <si>
    <t xml:space="preserve">M2, </t>
  </si>
  <si>
    <t>01-08301</t>
  </si>
  <si>
    <t>0830-1</t>
  </si>
  <si>
    <t xml:space="preserve">BENEFICIARIOS </t>
  </si>
  <si>
    <t>PROYECTO DE APERTURA DE CAMINOS</t>
  </si>
  <si>
    <t>LOMA DE GUADALUPE</t>
  </si>
  <si>
    <t>CANTÓN - LOS PINOS</t>
  </si>
  <si>
    <t>KM</t>
  </si>
  <si>
    <t>01-09313</t>
  </si>
  <si>
    <t>0931-3</t>
  </si>
  <si>
    <t>02-0936</t>
  </si>
  <si>
    <t>0936</t>
  </si>
  <si>
    <t>03-0936</t>
  </si>
  <si>
    <t>04-0936</t>
  </si>
  <si>
    <t>05-0936</t>
  </si>
  <si>
    <t>ADQUISICIÓN DE FERTILIZANTE, DESARROLLO DE ÁREAS DE TEMPORAL.</t>
  </si>
  <si>
    <t>ADQUISICIÓN DE LÁMINAS Y TINACOS</t>
  </si>
  <si>
    <t xml:space="preserve">FEDERAL </t>
  </si>
  <si>
    <t xml:space="preserve">VARIAS LOCALIDADES </t>
  </si>
  <si>
    <t>1033-2</t>
  </si>
  <si>
    <t>SISTEMA</t>
  </si>
  <si>
    <t xml:space="preserve">SISTEMA </t>
  </si>
  <si>
    <t xml:space="preserve">ESTATAL </t>
  </si>
  <si>
    <t xml:space="preserve">LA MOHONERA DE SAN PABLO </t>
  </si>
  <si>
    <t xml:space="preserve">SAN ISIDRO DE SAN PEDRO </t>
  </si>
  <si>
    <t>RECAMARA ADICIONAL (AMPLIACION DE VIVIENDA)</t>
  </si>
  <si>
    <t>TECHO DE LOZA DE CONCRETO ( REHABILITACION DE VIVIENDA )</t>
  </si>
  <si>
    <t>0830-3</t>
  </si>
  <si>
    <t xml:space="preserve">ACONDICIONAMIENTO DE ESPACIO RECREATIVO CAMPOSANTO VIEJO </t>
  </si>
  <si>
    <t xml:space="preserve">CABECERA MUNICIPAL </t>
  </si>
  <si>
    <t xml:space="preserve">ACCION </t>
  </si>
  <si>
    <t>06-0724113</t>
  </si>
  <si>
    <t xml:space="preserve">FONDO MUNICIPAL </t>
  </si>
  <si>
    <t>PROYECTO DE APERTURA DE CAMINO</t>
  </si>
  <si>
    <t>04-04131</t>
  </si>
  <si>
    <t>02-08303</t>
  </si>
  <si>
    <t>03-08302</t>
  </si>
  <si>
    <t xml:space="preserve">SAUZ DE GUADALUPE </t>
  </si>
  <si>
    <t xml:space="preserve">EQUIPAMIENTO DE CASA DE SALUD </t>
  </si>
  <si>
    <t>HUILOTLA</t>
  </si>
  <si>
    <t>REHABILITACION DE TANQUE DE ALMACENAMIENTO</t>
  </si>
  <si>
    <t>0103-2</t>
  </si>
  <si>
    <t>06-01032</t>
  </si>
  <si>
    <t>10-0440</t>
  </si>
  <si>
    <t xml:space="preserve">MAGUEY BLANCO </t>
  </si>
  <si>
    <t xml:space="preserve">SAN ISIDRO DE MAGUEY BLANCO </t>
  </si>
  <si>
    <t>ALEJANDRIA DE MORELOS</t>
  </si>
  <si>
    <t xml:space="preserve">AGUA DEL MAIZ </t>
  </si>
  <si>
    <t>TANQUE</t>
  </si>
  <si>
    <t xml:space="preserve">PLANTA </t>
  </si>
  <si>
    <t xml:space="preserve">CONSTRUCCION DE ANDADOR Y RAMPA DE CONCRETO </t>
  </si>
  <si>
    <t xml:space="preserve"> APARATOS </t>
  </si>
  <si>
    <t>PROYECTO</t>
  </si>
  <si>
    <t xml:space="preserve">CONSTRUCCION DE AULA 6 X 8 PREESCOLAR </t>
  </si>
  <si>
    <t xml:space="preserve">CIRCULADO DE ESCUELA TV. SECUNDARIA </t>
  </si>
  <si>
    <t>LA MECA</t>
  </si>
  <si>
    <t xml:space="preserve">LA COLGADA </t>
  </si>
  <si>
    <t>06214</t>
  </si>
  <si>
    <t>06</t>
  </si>
  <si>
    <t xml:space="preserve">BIENESTAR </t>
  </si>
  <si>
    <t>ACCION</t>
  </si>
  <si>
    <t>FONDO MUNICIPAL</t>
  </si>
  <si>
    <t>EN CUMPLIMIENTO DEL ARTICULO 33 DE LA LEY DE COORDINACION FISCAL VIGENTE, SE REALIZA LA PUBLICACION DE LA PROPUESTA INICIAL DE OBRA PUBLICA DEL RAMO 33, PROGRAMA (FISM) DEL EJERCICIO FISCAL 2013</t>
  </si>
  <si>
    <t>07251-14</t>
  </si>
  <si>
    <t>07242-14</t>
  </si>
  <si>
    <t>02-0725114</t>
  </si>
  <si>
    <t>04-0725114</t>
  </si>
  <si>
    <t>0413-1</t>
  </si>
  <si>
    <t>ANEXO TECNICO DE PROPUESTA</t>
  </si>
  <si>
    <t>FISM/2013</t>
  </si>
  <si>
    <t xml:space="preserve">FECHA:  </t>
  </si>
  <si>
    <t>FONDO DE INFRAESTRUCTURA SOCIAL MUNICIPAL</t>
  </si>
  <si>
    <t>MUNICIPIO: PINAL DE AMOLES.</t>
  </si>
  <si>
    <t>EMPLEO Y DESARROLLO SUSTENTABLE</t>
  </si>
  <si>
    <t xml:space="preserve">CONSTRUCCION DE PRETILES </t>
  </si>
  <si>
    <t>POTRERILLOS</t>
  </si>
  <si>
    <t>03-1040</t>
  </si>
  <si>
    <t>REHABILITACION DE CAMINO DE SACA</t>
  </si>
  <si>
    <t>CARRIZALITO</t>
  </si>
  <si>
    <t>04-1040</t>
  </si>
  <si>
    <t>PIE DE LA CUESTA</t>
  </si>
  <si>
    <t>08-1040</t>
  </si>
  <si>
    <t>12-1040</t>
  </si>
  <si>
    <t xml:space="preserve">MASTRANTO </t>
  </si>
  <si>
    <t>15-1040</t>
  </si>
  <si>
    <t xml:space="preserve">LIMPIA DE CAMINO Y CUNETEO </t>
  </si>
  <si>
    <t>16-1032216</t>
  </si>
  <si>
    <t xml:space="preserve">REHABILITACION DE HUERTAS DE MANZANA </t>
  </si>
  <si>
    <t>10322-16</t>
  </si>
  <si>
    <t>DERRAMADERO DE JUAREZ</t>
  </si>
  <si>
    <t>17-10332</t>
  </si>
  <si>
    <t>19-10322</t>
  </si>
  <si>
    <t>SAN ISIDRO</t>
  </si>
  <si>
    <t>M3</t>
  </si>
  <si>
    <t>20-10322</t>
  </si>
  <si>
    <t>22-10322</t>
  </si>
  <si>
    <t>HUAJALES</t>
  </si>
  <si>
    <t>01-06214</t>
  </si>
  <si>
    <t>02-06214</t>
  </si>
  <si>
    <t>03--06214</t>
  </si>
  <si>
    <t>04-06214</t>
  </si>
  <si>
    <t>05-06214</t>
  </si>
  <si>
    <t>06-06214</t>
  </si>
  <si>
    <t>CONSTRUCCION DE RAMPA DE CONCRETO</t>
  </si>
  <si>
    <t xml:space="preserve">CONSTRUCCION DE ESCALINATA Y RAMPA DE CONCRETO A SECUNDARIA </t>
  </si>
  <si>
    <t>CONSTRUCCION DE CANCHA DE USOS MÚLTIPLES  ESCUELA TV. SECUNDARIA EMILIO PORTES GIL</t>
  </si>
  <si>
    <t>CONSTRUCCION DE DIRECCIÓN Y BAÑOS (ANEXOS) PRIMARIA 18 DE MARZO</t>
  </si>
  <si>
    <t>CONSTRUCCION DE DIRECCIÓN Y BAÑOS (ANEXOS) PRIMARIA NARCISO MENDOZA</t>
  </si>
  <si>
    <t>*DESARROLLO SOCIAL INCLUYENTE</t>
  </si>
  <si>
    <t>*DESARROLLO ECONOMICO SOSTENIBLE</t>
  </si>
  <si>
    <t>IMPRIMIR</t>
  </si>
  <si>
    <t>I. T.</t>
  </si>
  <si>
    <t>10</t>
  </si>
  <si>
    <t>11</t>
  </si>
  <si>
    <t>12</t>
  </si>
  <si>
    <t xml:space="preserve">CONSTRUCCION DE DEPOSITO DE AGUA </t>
  </si>
  <si>
    <t>ZONA PRIORITARIA: SIERRA GORDA</t>
  </si>
  <si>
    <t>DEPENDENCIA NORMATIVA: MUNICIPIO DE PINAL DE AMOLES</t>
  </si>
  <si>
    <t xml:space="preserve">DEPENDENCIA NORMATIVA: MUNICIPIO DE PINAL DE AMOLES </t>
  </si>
  <si>
    <t xml:space="preserve">ZONA PRIORITARIA: SIERRA GORDA </t>
  </si>
  <si>
    <t>ACTUALIZACION AL CATASTRO</t>
  </si>
  <si>
    <t>0520-2</t>
  </si>
  <si>
    <t>REHABILITACION Y ADECUACION DE SISTEMA DE ALUMBRADO  EN CANCHA DE FUT BOL</t>
  </si>
  <si>
    <t xml:space="preserve">AHUACATLAN DE GUADALUPE </t>
  </si>
  <si>
    <t>REHABILITACION DE ESCUELA T.V. SECUNDARIA  "JUAN VALDIVIA"</t>
  </si>
  <si>
    <t>07242-15</t>
  </si>
  <si>
    <t>SANTA AGUEDA</t>
  </si>
  <si>
    <t xml:space="preserve">EL MURCIELAGO </t>
  </si>
  <si>
    <t>REHABILITACION DE ESCUELA PRIMARIA "LUIS DONALDO COLOSIO MURRIETA"</t>
  </si>
  <si>
    <t>APORTACION DEL 2%  RECURSO FOPEDEP 2013</t>
  </si>
  <si>
    <t>1141</t>
  </si>
  <si>
    <t>13</t>
  </si>
  <si>
    <t xml:space="preserve">LUMINARIA </t>
  </si>
  <si>
    <t xml:space="preserve">ESCUELA </t>
  </si>
  <si>
    <t>05-05202 (2013-00367)</t>
  </si>
  <si>
    <t>07-0724215 (2013-00367)</t>
  </si>
  <si>
    <t>08-0724215 (2013-00367)</t>
  </si>
  <si>
    <t>09-0724214 (2013-00367)</t>
  </si>
  <si>
    <t>RAMO XXXIII  APORTACIONES FEDERALES PARA ENTIDADES FEDERATIVAS Y MUNICIPIOS</t>
  </si>
  <si>
    <t>REHABILITACION DE ESCUELA T.V. SECUNDARIA  "AARON SAENZ GARZA"</t>
  </si>
  <si>
    <t>FISM/2013 Y RAMO 23</t>
  </si>
  <si>
    <t>ML</t>
  </si>
  <si>
    <t>REHABILITACION DE OLLA DE CONCRETO</t>
  </si>
  <si>
    <t>PUERTO DEL DERRAMADERO</t>
  </si>
  <si>
    <t>OBRA</t>
  </si>
  <si>
    <t>HA</t>
  </si>
  <si>
    <t xml:space="preserve">NOTA * </t>
  </si>
  <si>
    <t xml:space="preserve">CAMBIAR FECHA A  LA QUE SERA DE LA MODIFIACCION CORRESPONDIENTE </t>
  </si>
  <si>
    <t xml:space="preserve">REALIZAR OFICIO PARA SOMETER A A PROBACION A CABILDO </t>
  </si>
  <si>
    <t>15/MAYO DE 2013</t>
  </si>
  <si>
    <t>09-1040</t>
  </si>
  <si>
    <t xml:space="preserve">REHABILITACION DE PLAZA CIVICA EN JARDIN DE NIÑOS "GHIADA" </t>
  </si>
  <si>
    <t>10-0740</t>
  </si>
  <si>
    <t>04-08302</t>
  </si>
  <si>
    <t>DRENAJE LETRINAS Y ALCANTARILLADO</t>
  </si>
  <si>
    <t>03</t>
  </si>
  <si>
    <t>2013-00758</t>
  </si>
  <si>
    <t>CONSTRUCCION DE DREN PLUVIAL Y DRENAJE EN CALLE 20  DE NOVIEMBRE 2DA ETAPA .</t>
  </si>
  <si>
    <t xml:space="preserve">DRENAJE LETRINAS Y ALCANTARILLADO </t>
  </si>
  <si>
    <t>3</t>
  </si>
  <si>
    <t>4</t>
  </si>
  <si>
    <t>5</t>
  </si>
  <si>
    <t>6</t>
  </si>
  <si>
    <t>7</t>
  </si>
  <si>
    <t>8</t>
  </si>
  <si>
    <t>9</t>
  </si>
  <si>
    <t>HOJA: 12</t>
  </si>
  <si>
    <t xml:space="preserve">dar de alta el quirambal y la joya checar con cuanto </t>
  </si>
  <si>
    <t>CONSTRUCCION DE MURO DE CONTENCION  EN ESCUELA SECUNDARIA JUSTO SIERRA</t>
  </si>
  <si>
    <t>CONSTRUCCION DE MURO DE CONTENCION  EN ESCUELA SECUNDARIA IGNACIO MANUEL ALTAMIRANO.</t>
  </si>
  <si>
    <t>PUERTO DE ESCANELILLA</t>
  </si>
  <si>
    <t>3DZP22043273</t>
  </si>
  <si>
    <t>AGUA AMARGA(VARIAS)</t>
  </si>
  <si>
    <t>3DPZP22043602</t>
  </si>
  <si>
    <t>IT</t>
  </si>
  <si>
    <t>SAN PEDRO ESCANELA</t>
  </si>
  <si>
    <t>0103-3</t>
  </si>
  <si>
    <t>REHABILITACION DE  SISTEMA DE AGUA POTABLE</t>
  </si>
  <si>
    <t>SAN PEDRO EL VIEJO</t>
  </si>
  <si>
    <t xml:space="preserve">REHABILITACION DE RED DE CONDUCCION DE AGUA POTABLE 2DA ETAPA </t>
  </si>
  <si>
    <t>13- 0440</t>
  </si>
  <si>
    <t>CONSTRUCCION DE CANCHA DE USOS MULTIPLES</t>
  </si>
  <si>
    <t>FORTAMUN</t>
  </si>
  <si>
    <t xml:space="preserve">CANCHA </t>
  </si>
  <si>
    <t xml:space="preserve">SAN PEDRO EL VIEJO </t>
  </si>
  <si>
    <t>07-01012</t>
  </si>
  <si>
    <t>08-01013</t>
  </si>
  <si>
    <t>11-0726115</t>
  </si>
  <si>
    <t>12-0726115</t>
  </si>
  <si>
    <t>12-04131</t>
  </si>
  <si>
    <t>LINEA DE CONDUCCION Y TANQUE DE ALMACENAMIENTO DE 100 M3</t>
  </si>
  <si>
    <t>03DZP22042618</t>
  </si>
  <si>
    <t xml:space="preserve">SAUZ DE ARROYO HONDO </t>
  </si>
  <si>
    <t>3602</t>
  </si>
  <si>
    <t xml:space="preserve">FORTAMUN </t>
  </si>
  <si>
    <t>00758</t>
  </si>
  <si>
    <t>0413-01</t>
  </si>
  <si>
    <t>BIODIGESTOR</t>
  </si>
  <si>
    <t>ELABORACION DE PROYECTO EJECUTIVO PARA LA CONSTRUCCION DE PLANTA DE TRATAMIENTO DE AGUAS RESIDUALES</t>
  </si>
  <si>
    <t xml:space="preserve">LA CHARCA </t>
  </si>
  <si>
    <t xml:space="preserve">REHABILITACION DE CAMINO DE SACA </t>
  </si>
  <si>
    <t>MESAS DE SAN JOSE</t>
  </si>
  <si>
    <t xml:space="preserve">TEPOZAN DEL DERRAMADEO </t>
  </si>
  <si>
    <t xml:space="preserve">AMPLIACION DE CAMINO DE SACA </t>
  </si>
  <si>
    <t xml:space="preserve">LA ESPERANZA </t>
  </si>
  <si>
    <t>BAÑOS DIGNOS (VARIAS)</t>
  </si>
  <si>
    <t xml:space="preserve">   </t>
  </si>
  <si>
    <t>13-0724115</t>
  </si>
  <si>
    <t>07241-15</t>
  </si>
  <si>
    <t>CONSTRUCCION DE AULA DIDACTICA 6X8 EN ESCULA  TV SECUNDARIA</t>
  </si>
  <si>
    <t>10-01034</t>
  </si>
  <si>
    <t xml:space="preserve">CONSTRUCCION DE BASE PARA TINACO </t>
  </si>
  <si>
    <t xml:space="preserve">VARIAS  LOCALIDADES </t>
  </si>
  <si>
    <t xml:space="preserve">AMPLIACION DE ENERGIA ELECTRICA </t>
  </si>
  <si>
    <t>14-0440</t>
  </si>
  <si>
    <t xml:space="preserve">CONSTRUCCION DE MURO DE CONTENCION </t>
  </si>
  <si>
    <t>PINAL DE AMOLES (BARRIO PIEDRA GRANDE)</t>
  </si>
  <si>
    <t>0103-4</t>
  </si>
  <si>
    <t>BASE</t>
  </si>
  <si>
    <t>0519-3</t>
  </si>
  <si>
    <t>06-05193</t>
  </si>
  <si>
    <t>APERTURA DE CAMINO 3RA ETAPA (PROYECTO)</t>
  </si>
  <si>
    <t xml:space="preserve">    </t>
  </si>
  <si>
    <t xml:space="preserve">LA JOYA DE AHUACATLAN </t>
  </si>
  <si>
    <t>EL QUIRAMBAL</t>
  </si>
  <si>
    <t xml:space="preserve">PINAL DE AMOLES </t>
  </si>
  <si>
    <t xml:space="preserve">CONSTRUCCION DE DIRECCION Y BAÑOS  EN ESCUELA PRIMARIA  HEROES DE LA INDEPENDENCIA </t>
  </si>
  <si>
    <t>14-2013-01207</t>
  </si>
  <si>
    <t>01207</t>
  </si>
  <si>
    <t>CONSTRUCCION DE DIRECCION Y BAÑOS EN ESCUELA PRIMARIA BENITO JUAREZ</t>
  </si>
  <si>
    <t>15-2013-01208</t>
  </si>
  <si>
    <t xml:space="preserve">CONSTRUCCION DE AULA EN ESCUELA IGNACIO MANUEL ALTAMIRANO </t>
  </si>
  <si>
    <t>01208</t>
  </si>
  <si>
    <t>01191</t>
  </si>
  <si>
    <t xml:space="preserve">AULA </t>
  </si>
  <si>
    <t>16-2013-01191</t>
  </si>
  <si>
    <t xml:space="preserve">CONSTRUCCION DE RAMPA DE CONCRETO </t>
  </si>
  <si>
    <t xml:space="preserve">I.T. </t>
  </si>
  <si>
    <t xml:space="preserve">AGUA FRIA DE GUDIÑO </t>
  </si>
  <si>
    <t xml:space="preserve">AGUA AMARGA </t>
  </si>
  <si>
    <t>LA MOHONERA</t>
  </si>
  <si>
    <t xml:space="preserve">EL  ARPA </t>
  </si>
  <si>
    <t xml:space="preserve">UNIDAD BASICA DE VIVIENDA </t>
  </si>
  <si>
    <t xml:space="preserve">               </t>
  </si>
  <si>
    <t xml:space="preserve">CONSTRUCCION DE SISTEMA DE AGUA POTABLE  1ERA ETAPA </t>
  </si>
  <si>
    <t>1032-4</t>
  </si>
  <si>
    <t>EL CARMEN</t>
  </si>
  <si>
    <t xml:space="preserve">CONSTRUCCION DE MODULO  PARA LA PRODUCCION DE FORRAJE VERDE </t>
  </si>
  <si>
    <t>30-09313</t>
  </si>
  <si>
    <t>32-0411101</t>
  </si>
  <si>
    <t>33-0411101</t>
  </si>
  <si>
    <t>34-10324</t>
  </si>
  <si>
    <t>35-1040</t>
  </si>
  <si>
    <t>23-09313</t>
  </si>
  <si>
    <t>31-0411101</t>
  </si>
  <si>
    <t>LA CHARCA-RIO ESCANELA</t>
  </si>
  <si>
    <t xml:space="preserve">CONSTRUCCION DE RAMPA DE CONCRETO EN BARRIO CASA BLANCA </t>
  </si>
  <si>
    <t xml:space="preserve">CONSTRUCCION DE PUENTE PEATONAL  EN CRUCE DE RIO </t>
  </si>
  <si>
    <t>15-04131</t>
  </si>
  <si>
    <t>16-04121</t>
  </si>
  <si>
    <t xml:space="preserve">ADJUNTAS DE GATOS </t>
  </si>
  <si>
    <t>CONSTRUCCION DE ANEXO EN CENTRO DE SALUD</t>
  </si>
  <si>
    <t>07-0640</t>
  </si>
  <si>
    <t>0640</t>
  </si>
  <si>
    <t xml:space="preserve">DERRAMADERO DE JUAREZ </t>
  </si>
  <si>
    <t xml:space="preserve">MEJORAS A LA LINEA DE ENERGIA ELECTRICA  LA PINGUICA A LOS PINOS </t>
  </si>
  <si>
    <t>07- 05192</t>
  </si>
  <si>
    <t>0519-2</t>
  </si>
  <si>
    <t xml:space="preserve">LOS PINOS </t>
  </si>
  <si>
    <t xml:space="preserve">CONSTRUCCION DE AULA EN PREESCOLAR </t>
  </si>
  <si>
    <t>18-0724113</t>
  </si>
  <si>
    <t xml:space="preserve">EL CANTON </t>
  </si>
  <si>
    <t xml:space="preserve">PUENTE </t>
  </si>
  <si>
    <t xml:space="preserve">EL PEDREGAL </t>
  </si>
  <si>
    <t>EQUIPO</t>
  </si>
  <si>
    <t>08-06214</t>
  </si>
  <si>
    <t>CONSTRUCCION DE TECHUMBRE EN CANCHA DE USOS MULTIPLES  EN ESCUELA SECUNDARIA  GENERAL ESCUDO NACIONAL.</t>
  </si>
  <si>
    <t>CONSTRUCCION DE TECHUMBRE PARA CANCHA DE USOS MULTIPLES  EN ESCUELA PRIMARIA MELCHOR OCAMPO.</t>
  </si>
  <si>
    <t>19-2013-01827</t>
  </si>
  <si>
    <t>0182-7</t>
  </si>
  <si>
    <t>20-2013-01828</t>
  </si>
  <si>
    <t>0182-8</t>
  </si>
  <si>
    <t>SAUZ DE GUADALUPE</t>
  </si>
  <si>
    <t>TECHUMBRE</t>
  </si>
  <si>
    <t>17-2013-01829</t>
  </si>
  <si>
    <t xml:space="preserve">TECHUMBRE Y ESTRUCTURA PARA CANCHA DE USOS MULTIPLES </t>
  </si>
  <si>
    <t>0182-9</t>
  </si>
  <si>
    <t>APOYO A PRODUCTORES DE ALTA MARGINACION DE TODO EL MUNICIPIO, PARA LA ADQUISICIÓN DE BEBEDEROS, TEJABANES Y EQUIPO AGROPECUARIO, MANGUERAS, MALLA BORREGUERA. ALAMBRE DE PUAS, PRODUCTORES DE FRUTALES, ETC.</t>
  </si>
  <si>
    <t>FISM/2013 Y RAMO 20</t>
  </si>
  <si>
    <t>BOLSA GLOBAL</t>
  </si>
  <si>
    <t>31 DE ENERO 2014</t>
  </si>
  <si>
    <t xml:space="preserve">OBRA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</si>
</sst>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 numFmtId="166" formatCode="_-* #,##0.0_-;\-* #,##0.0_-;_-* &quot;-&quot;?_-;_-@_-"/>
    <numFmt numFmtId="167" formatCode="_-* #,##0.00_-;\-* #,##0.00_-;_-* &quot;-&quot;_-;_-@_-"/>
    <numFmt numFmtId="168" formatCode="_-* #,##0_-;\-* #,##0_-;_-* &quot;-&quot;??_-;_-@_-"/>
    <numFmt numFmtId="169" formatCode="_-* #,##0_-;\-* #,##0_-;_-* &quot;-&quot;?_-;_-@_-"/>
    <numFmt numFmtId="170" formatCode="_-[$$-80A]* #,##0.00_-;\-[$$-80A]* #,##0.00_-;_-[$$-80A]* &quot;-&quot;??_-;_-@_-"/>
    <numFmt numFmtId="171" formatCode="#,##0_ ;\-#,##0\ "/>
    <numFmt numFmtId="172" formatCode="[$$-80A]#,##0.00"/>
  </numFmts>
  <fonts count="60">
    <font>
      <sz val="10"/>
      <name val="Arial"/>
      <family val="0"/>
    </font>
    <font>
      <sz val="11"/>
      <color indexed="8"/>
      <name val="Calibri"/>
      <family val="2"/>
    </font>
    <font>
      <sz val="8"/>
      <name val="Arial"/>
      <family val="2"/>
    </font>
    <font>
      <b/>
      <sz val="8"/>
      <name val="Arial"/>
      <family val="2"/>
    </font>
    <font>
      <b/>
      <sz val="12"/>
      <name val="Arial"/>
      <family val="2"/>
    </font>
    <font>
      <u val="single"/>
      <sz val="10"/>
      <name val="Arial"/>
      <family val="2"/>
    </font>
    <font>
      <sz val="7"/>
      <name val="Arial"/>
      <family val="2"/>
    </font>
    <font>
      <b/>
      <sz val="10"/>
      <name val="Arial"/>
      <family val="2"/>
    </font>
    <font>
      <b/>
      <sz val="7"/>
      <name val="Arial"/>
      <family val="2"/>
    </font>
    <font>
      <sz val="5"/>
      <name val="Arial"/>
      <family val="2"/>
    </font>
    <font>
      <sz val="7"/>
      <color indexed="8"/>
      <name val="Arial"/>
      <family val="2"/>
    </font>
    <font>
      <b/>
      <sz val="8"/>
      <color indexed="12"/>
      <name val="Arial"/>
      <family val="2"/>
    </font>
    <font>
      <b/>
      <sz val="9"/>
      <name val="Arial"/>
      <family val="2"/>
    </font>
    <font>
      <sz val="9"/>
      <name val="Arial"/>
      <family val="2"/>
    </font>
    <font>
      <b/>
      <u val="single"/>
      <sz val="10"/>
      <name val="Arial"/>
      <family val="2"/>
    </font>
    <font>
      <sz val="6"/>
      <name val="Arial"/>
      <family val="2"/>
    </font>
    <font>
      <sz val="9"/>
      <color indexed="8"/>
      <name val="Arial"/>
      <family val="2"/>
    </font>
    <font>
      <b/>
      <i/>
      <sz val="8"/>
      <name val="Arial"/>
      <family val="2"/>
    </font>
    <font>
      <sz val="6"/>
      <color indexed="8"/>
      <name val="Arial"/>
      <family val="2"/>
    </font>
    <font>
      <sz val="7"/>
      <name val="Calibri"/>
      <family val="2"/>
    </font>
    <font>
      <b/>
      <sz val="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theme="1"/>
      <name val="Arial"/>
      <family val="2"/>
    </font>
    <font>
      <sz val="9"/>
      <color theme="1"/>
      <name val="Arial"/>
      <family val="2"/>
    </font>
    <font>
      <sz val="7"/>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right/>
      <top style="medium"/>
      <bottom style="medium"/>
    </border>
    <border>
      <left style="medium"/>
      <right/>
      <top style="medium"/>
      <bottom/>
    </border>
    <border>
      <left style="medium"/>
      <right style="medium"/>
      <top style="medium"/>
      <bottom style="medium"/>
    </border>
    <border>
      <left style="medium"/>
      <right style="medium"/>
      <top/>
      <bottom style="medium"/>
    </border>
    <border>
      <left/>
      <right/>
      <top style="medium"/>
      <bottom/>
    </border>
    <border>
      <left style="medium"/>
      <right/>
      <top/>
      <bottom/>
    </border>
    <border>
      <left/>
      <right/>
      <top/>
      <bottom style="medium"/>
    </border>
    <border>
      <left/>
      <right style="medium"/>
      <top/>
      <bottom style="medium"/>
    </border>
    <border>
      <left style="medium"/>
      <right style="medium"/>
      <top/>
      <bottom/>
    </border>
    <border>
      <left/>
      <right style="medium"/>
      <top style="medium"/>
      <bottom/>
    </border>
    <border>
      <left style="medium"/>
      <right style="medium"/>
      <top style="medium"/>
      <bottom style="hair">
        <color indexed="55"/>
      </bottom>
    </border>
    <border>
      <left style="medium"/>
      <right style="medium"/>
      <top style="hair">
        <color indexed="55"/>
      </top>
      <bottom style="hair">
        <color indexed="55"/>
      </bottom>
    </border>
    <border>
      <left style="medium"/>
      <right style="medium"/>
      <top style="hair">
        <color indexed="55"/>
      </top>
      <bottom/>
    </border>
    <border>
      <left style="medium"/>
      <right style="medium"/>
      <top style="hair"/>
      <bottom style="hair"/>
    </border>
    <border>
      <left style="medium"/>
      <right/>
      <top style="hair"/>
      <bottom style="hair"/>
    </border>
    <border>
      <left/>
      <right style="medium"/>
      <top style="hair"/>
      <bottom style="hair"/>
    </border>
    <border>
      <left style="medium"/>
      <right/>
      <top/>
      <bottom style="hair"/>
    </border>
    <border>
      <left style="medium"/>
      <right style="medium"/>
      <top/>
      <bottom style="hair"/>
    </border>
    <border>
      <left style="medium"/>
      <right style="medium"/>
      <top style="medium"/>
      <bottom style="hair"/>
    </border>
    <border>
      <left style="medium"/>
      <right style="medium"/>
      <top style="hair"/>
      <bottom style="medium"/>
    </border>
    <border>
      <left style="thin"/>
      <right style="thin"/>
      <top style="hair"/>
      <bottom style="hair"/>
    </border>
    <border>
      <left/>
      <right style="medium"/>
      <top/>
      <bottom/>
    </border>
    <border>
      <left style="medium"/>
      <right style="medium"/>
      <top style="hair"/>
      <bottom/>
    </border>
    <border>
      <left style="medium"/>
      <right style="medium"/>
      <top style="hair">
        <color indexed="55"/>
      </top>
      <bottom style="hair"/>
    </border>
    <border>
      <left style="medium"/>
      <right style="medium"/>
      <top/>
      <bottom style="hair">
        <color indexed="55"/>
      </bottom>
    </border>
    <border>
      <left style="medium"/>
      <right/>
      <top/>
      <bottom style="medium"/>
    </border>
    <border>
      <left style="medium"/>
      <right/>
      <top style="medium"/>
      <bottom style="medium"/>
    </border>
    <border>
      <left/>
      <right/>
      <top style="hair"/>
      <bottom style="hair"/>
    </border>
    <border>
      <left style="medium"/>
      <right/>
      <top style="hair"/>
      <bottom/>
    </border>
    <border>
      <left/>
      <right/>
      <top style="hair"/>
      <bottom/>
    </border>
    <border>
      <left/>
      <right style="medium"/>
      <top style="hair"/>
      <bottom/>
    </border>
    <border>
      <left style="medium"/>
      <right style="hair"/>
      <top style="hair"/>
      <bottom style="hair"/>
    </border>
    <border>
      <left style="hair"/>
      <right style="hair"/>
      <top style="hair"/>
      <bottom style="hair"/>
    </border>
    <border>
      <left style="medium"/>
      <right/>
      <top style="hair"/>
      <bottom style="medium"/>
    </border>
    <border>
      <left style="thin"/>
      <right style="thin"/>
      <top/>
      <bottom style="medium"/>
    </border>
    <border>
      <left style="thin"/>
      <right style="thin"/>
      <top style="hair"/>
      <bottom/>
    </border>
    <border>
      <left/>
      <right style="hair"/>
      <top style="hair"/>
      <bottom style="hair"/>
    </border>
    <border>
      <left/>
      <right style="medium"/>
      <top style="medium"/>
      <bottom style="medium"/>
    </border>
    <border>
      <left style="medium"/>
      <right/>
      <top style="medium"/>
      <bottom style="hair"/>
    </border>
    <border>
      <left/>
      <right/>
      <top style="medium"/>
      <bottom style="hair"/>
    </border>
    <border>
      <left/>
      <right style="medium"/>
      <top style="medium"/>
      <bottom style="hair"/>
    </border>
    <border>
      <left/>
      <right/>
      <top/>
      <bottom style="thin"/>
    </border>
    <border>
      <left/>
      <right/>
      <top style="hair"/>
      <bottom style="medium"/>
    </border>
    <border>
      <left/>
      <right style="medium"/>
      <top style="hair"/>
      <bottom style="medium"/>
    </border>
    <border>
      <left/>
      <right/>
      <top/>
      <bottom style="hair"/>
    </border>
    <border>
      <left/>
      <right style="medium"/>
      <top/>
      <bottom style="hair"/>
    </border>
    <border>
      <left style="medium"/>
      <right/>
      <top style="hair">
        <color indexed="55"/>
      </top>
      <bottom style="hair"/>
    </border>
    <border>
      <left/>
      <right/>
      <top style="hair">
        <color indexed="55"/>
      </top>
      <bottom style="hair"/>
    </border>
    <border>
      <left/>
      <right style="medium"/>
      <top style="hair">
        <color indexed="55"/>
      </top>
      <bottom style="hair"/>
    </border>
    <border>
      <left style="medium"/>
      <right/>
      <top style="hair">
        <color indexed="55"/>
      </top>
      <bottom style="hair">
        <color indexed="55"/>
      </bottom>
    </border>
    <border>
      <left/>
      <right/>
      <top style="hair">
        <color indexed="55"/>
      </top>
      <bottom style="hair">
        <color indexed="55"/>
      </bottom>
    </border>
    <border>
      <left/>
      <right style="medium"/>
      <top style="hair">
        <color indexed="55"/>
      </top>
      <bottom style="hair">
        <color indexed="55"/>
      </bottom>
    </border>
    <border>
      <left style="medium"/>
      <right/>
      <top style="medium"/>
      <bottom style="hair">
        <color indexed="55"/>
      </bottom>
    </border>
    <border>
      <left/>
      <right/>
      <top style="medium"/>
      <bottom style="hair">
        <color indexed="55"/>
      </bottom>
    </border>
    <border>
      <left/>
      <right style="medium"/>
      <top style="medium"/>
      <bottom style="hair">
        <color indexed="55"/>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164" fontId="0" fillId="0" borderId="0" applyFon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719">
    <xf numFmtId="0" fontId="0" fillId="0" borderId="0" xfId="0" applyAlignment="1">
      <alignment/>
    </xf>
    <xf numFmtId="0" fontId="2" fillId="0" borderId="0" xfId="0" applyFont="1" applyAlignment="1">
      <alignment/>
    </xf>
    <xf numFmtId="0" fontId="6" fillId="0" borderId="10" xfId="0" applyFont="1" applyBorder="1" applyAlignment="1">
      <alignment/>
    </xf>
    <xf numFmtId="0" fontId="6" fillId="0" borderId="10" xfId="0" applyFont="1" applyBorder="1" applyAlignment="1">
      <alignment horizontal="center"/>
    </xf>
    <xf numFmtId="0" fontId="6" fillId="0" borderId="10" xfId="0" applyFont="1" applyBorder="1" applyAlignment="1">
      <alignment horizontal="left"/>
    </xf>
    <xf numFmtId="0" fontId="6" fillId="0" borderId="0" xfId="0" applyFont="1" applyAlignment="1">
      <alignment/>
    </xf>
    <xf numFmtId="49" fontId="6" fillId="0" borderId="10" xfId="0" applyNumberFormat="1" applyFont="1" applyBorder="1" applyAlignment="1">
      <alignment horizontal="center"/>
    </xf>
    <xf numFmtId="0" fontId="7" fillId="0" borderId="0" xfId="0" applyFont="1" applyAlignment="1">
      <alignment/>
    </xf>
    <xf numFmtId="42" fontId="3" fillId="0" borderId="0" xfId="0" applyNumberFormat="1" applyFont="1" applyAlignment="1">
      <alignment/>
    </xf>
    <xf numFmtId="0" fontId="6" fillId="0" borderId="10" xfId="0" applyNumberFormat="1" applyFont="1" applyBorder="1" applyAlignment="1">
      <alignment horizontal="center"/>
    </xf>
    <xf numFmtId="0" fontId="2" fillId="0" borderId="11" xfId="0" applyFont="1" applyBorder="1" applyAlignment="1">
      <alignment/>
    </xf>
    <xf numFmtId="0" fontId="6" fillId="0" borderId="11" xfId="0" applyFont="1" applyBorder="1" applyAlignment="1">
      <alignment/>
    </xf>
    <xf numFmtId="167" fontId="6" fillId="0" borderId="10" xfId="49" applyNumberFormat="1" applyFont="1" applyBorder="1" applyAlignment="1">
      <alignment/>
    </xf>
    <xf numFmtId="3" fontId="6" fillId="0" borderId="10" xfId="0" applyNumberFormat="1" applyFont="1" applyFill="1" applyBorder="1" applyAlignment="1">
      <alignment horizontal="center"/>
    </xf>
    <xf numFmtId="0" fontId="2" fillId="0" borderId="0" xfId="0" applyFont="1" applyAlignment="1">
      <alignment horizontal="center"/>
    </xf>
    <xf numFmtId="44" fontId="6" fillId="0" borderId="12" xfId="49" applyFont="1" applyBorder="1" applyAlignment="1">
      <alignment/>
    </xf>
    <xf numFmtId="0" fontId="11" fillId="0" borderId="0" xfId="0" applyFont="1" applyAlignment="1">
      <alignment/>
    </xf>
    <xf numFmtId="0" fontId="3" fillId="33" borderId="13" xfId="0" applyFont="1" applyFill="1" applyBorder="1" applyAlignment="1">
      <alignment/>
    </xf>
    <xf numFmtId="44" fontId="8" fillId="33" borderId="13" xfId="0" applyNumberFormat="1" applyFont="1" applyFill="1" applyBorder="1" applyAlignment="1">
      <alignment/>
    </xf>
    <xf numFmtId="44" fontId="8" fillId="33" borderId="14" xfId="0" applyNumberFormat="1" applyFont="1" applyFill="1" applyBorder="1" applyAlignment="1">
      <alignment/>
    </xf>
    <xf numFmtId="0" fontId="3" fillId="33" borderId="14" xfId="0" applyFont="1" applyFill="1" applyBorder="1" applyAlignment="1">
      <alignment/>
    </xf>
    <xf numFmtId="0" fontId="2" fillId="0" borderId="0" xfId="0" applyFont="1" applyBorder="1" applyAlignment="1">
      <alignment/>
    </xf>
    <xf numFmtId="0" fontId="2" fillId="0" borderId="15" xfId="0" applyFont="1" applyBorder="1" applyAlignment="1">
      <alignment/>
    </xf>
    <xf numFmtId="0" fontId="3" fillId="0" borderId="0" xfId="0" applyFont="1" applyBorder="1" applyAlignment="1">
      <alignment/>
    </xf>
    <xf numFmtId="0" fontId="3" fillId="0" borderId="16" xfId="0" applyFont="1" applyBorder="1" applyAlignment="1">
      <alignment/>
    </xf>
    <xf numFmtId="0" fontId="2" fillId="0" borderId="17" xfId="0" applyFont="1" applyBorder="1" applyAlignment="1">
      <alignment horizontal="right"/>
    </xf>
    <xf numFmtId="0" fontId="2" fillId="0" borderId="17" xfId="0" applyFont="1" applyBorder="1" applyAlignment="1">
      <alignment horizontal="center"/>
    </xf>
    <xf numFmtId="0" fontId="2" fillId="0" borderId="18" xfId="0" applyFont="1" applyBorder="1" applyAlignment="1">
      <alignment horizontal="left"/>
    </xf>
    <xf numFmtId="0" fontId="2" fillId="0" borderId="16" xfId="0" applyFont="1" applyBorder="1" applyAlignment="1">
      <alignment/>
    </xf>
    <xf numFmtId="44" fontId="8" fillId="33" borderId="14" xfId="49" applyNumberFormat="1" applyFont="1" applyFill="1" applyBorder="1" applyAlignment="1">
      <alignment/>
    </xf>
    <xf numFmtId="0" fontId="7" fillId="0" borderId="19" xfId="0" applyFont="1" applyBorder="1" applyAlignment="1">
      <alignment/>
    </xf>
    <xf numFmtId="10" fontId="6" fillId="0" borderId="10" xfId="53" applyNumberFormat="1" applyFont="1" applyBorder="1" applyAlignment="1">
      <alignment horizontal="center"/>
    </xf>
    <xf numFmtId="10" fontId="6" fillId="0" borderId="10" xfId="0" applyNumberFormat="1" applyFont="1" applyBorder="1" applyAlignment="1">
      <alignment horizontal="center"/>
    </xf>
    <xf numFmtId="0" fontId="5" fillId="0" borderId="0" xfId="0" applyFont="1" applyBorder="1" applyAlignment="1">
      <alignment/>
    </xf>
    <xf numFmtId="0" fontId="6" fillId="0" borderId="0" xfId="0" applyFont="1" applyAlignment="1">
      <alignment horizontal="center"/>
    </xf>
    <xf numFmtId="168" fontId="6" fillId="0" borderId="10" xfId="47" applyNumberFormat="1" applyFont="1" applyBorder="1" applyAlignment="1">
      <alignment horizontal="center"/>
    </xf>
    <xf numFmtId="0" fontId="6" fillId="0" borderId="15" xfId="0" applyFont="1" applyBorder="1" applyAlignment="1">
      <alignment/>
    </xf>
    <xf numFmtId="0" fontId="3"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right"/>
    </xf>
    <xf numFmtId="44" fontId="6" fillId="0" borderId="0" xfId="49" applyFont="1" applyFill="1" applyBorder="1" applyAlignment="1">
      <alignment/>
    </xf>
    <xf numFmtId="44" fontId="8" fillId="0" borderId="0" xfId="49" applyFont="1" applyFill="1" applyBorder="1" applyAlignment="1">
      <alignment/>
    </xf>
    <xf numFmtId="0" fontId="7" fillId="0" borderId="0" xfId="0" applyFont="1" applyFill="1" applyBorder="1" applyAlignment="1">
      <alignment/>
    </xf>
    <xf numFmtId="44" fontId="3" fillId="0" borderId="0" xfId="49" applyFont="1" applyFill="1" applyBorder="1" applyAlignment="1">
      <alignment/>
    </xf>
    <xf numFmtId="4" fontId="2" fillId="0" borderId="0" xfId="0" applyNumberFormat="1" applyFont="1" applyFill="1" applyBorder="1" applyAlignment="1">
      <alignment/>
    </xf>
    <xf numFmtId="44" fontId="8" fillId="0" borderId="0" xfId="0" applyNumberFormat="1" applyFont="1" applyFill="1" applyBorder="1" applyAlignment="1">
      <alignment/>
    </xf>
    <xf numFmtId="0" fontId="2" fillId="0" borderId="10" xfId="0" applyFont="1" applyBorder="1" applyAlignment="1">
      <alignment/>
    </xf>
    <xf numFmtId="0" fontId="2" fillId="0" borderId="20" xfId="0" applyFont="1" applyBorder="1" applyAlignment="1">
      <alignment/>
    </xf>
    <xf numFmtId="44" fontId="2" fillId="0" borderId="0" xfId="49" applyFont="1" applyAlignment="1">
      <alignment/>
    </xf>
    <xf numFmtId="0" fontId="6" fillId="0" borderId="21" xfId="0" applyFont="1" applyBorder="1" applyAlignment="1">
      <alignment horizontal="justify"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6" fillId="0" borderId="21" xfId="0" applyFont="1" applyBorder="1" applyAlignment="1">
      <alignment horizontal="left" vertical="center" wrapText="1"/>
    </xf>
    <xf numFmtId="10" fontId="6" fillId="0" borderId="21" xfId="53" applyNumberFormat="1" applyFont="1" applyBorder="1" applyAlignment="1">
      <alignment horizontal="justify" vertical="center" wrapText="1"/>
    </xf>
    <xf numFmtId="44" fontId="6" fillId="0" borderId="21" xfId="47" applyNumberFormat="1" applyFont="1" applyBorder="1" applyAlignment="1">
      <alignment horizontal="justify" vertical="center" wrapText="1"/>
    </xf>
    <xf numFmtId="44" fontId="6" fillId="0" borderId="21" xfId="0" applyNumberFormat="1" applyFont="1" applyBorder="1" applyAlignment="1">
      <alignment horizontal="justify" vertical="center" wrapText="1"/>
    </xf>
    <xf numFmtId="1" fontId="6" fillId="0" borderId="21" xfId="0" applyNumberFormat="1" applyFont="1" applyBorder="1" applyAlignment="1">
      <alignment horizontal="justify" vertical="center" wrapText="1"/>
    </xf>
    <xf numFmtId="10" fontId="6" fillId="0" borderId="21" xfId="0" applyNumberFormat="1" applyFont="1" applyBorder="1" applyAlignment="1">
      <alignment horizontal="justify" vertical="center" wrapText="1"/>
    </xf>
    <xf numFmtId="4" fontId="6" fillId="0" borderId="21" xfId="0" applyNumberFormat="1" applyFont="1" applyBorder="1" applyAlignment="1">
      <alignment horizontal="right" vertical="center" wrapText="1"/>
    </xf>
    <xf numFmtId="166" fontId="6" fillId="0" borderId="21" xfId="0" applyNumberFormat="1" applyFont="1" applyBorder="1" applyAlignment="1">
      <alignment horizontal="justify" vertical="center" wrapText="1"/>
    </xf>
    <xf numFmtId="0" fontId="6" fillId="0" borderId="21" xfId="0" applyNumberFormat="1" applyFont="1" applyBorder="1" applyAlignment="1">
      <alignment horizontal="justify" vertical="center" wrapText="1"/>
    </xf>
    <xf numFmtId="49"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4" fontId="6" fillId="0" borderId="22" xfId="49" applyFont="1" applyFill="1" applyBorder="1" applyAlignment="1">
      <alignment horizontal="justify" vertical="center" wrapText="1"/>
    </xf>
    <xf numFmtId="10" fontId="6" fillId="0" borderId="22" xfId="53" applyNumberFormat="1" applyFont="1" applyFill="1" applyBorder="1" applyAlignment="1">
      <alignment horizontal="center" vertical="center"/>
    </xf>
    <xf numFmtId="44" fontId="6" fillId="0" borderId="22" xfId="49" applyNumberFormat="1" applyFont="1" applyFill="1" applyBorder="1" applyAlignment="1">
      <alignment horizontal="justify" vertical="center" wrapText="1"/>
    </xf>
    <xf numFmtId="3" fontId="6" fillId="0" borderId="22" xfId="0" applyNumberFormat="1" applyFont="1" applyFill="1" applyBorder="1" applyAlignment="1">
      <alignment horizontal="center" vertical="center" wrapText="1"/>
    </xf>
    <xf numFmtId="10" fontId="6" fillId="0" borderId="22" xfId="0" applyNumberFormat="1" applyFont="1" applyFill="1" applyBorder="1" applyAlignment="1">
      <alignment horizontal="center" vertical="center" wrapText="1"/>
    </xf>
    <xf numFmtId="3" fontId="2" fillId="0" borderId="22" xfId="0" applyNumberFormat="1" applyFont="1" applyFill="1" applyBorder="1" applyAlignment="1">
      <alignment horizontal="center" vertical="center" wrapText="1"/>
    </xf>
    <xf numFmtId="168" fontId="6" fillId="0" borderId="21" xfId="0" applyNumberFormat="1" applyFont="1" applyBorder="1" applyAlignment="1">
      <alignment horizontal="center"/>
    </xf>
    <xf numFmtId="0" fontId="6" fillId="0" borderId="21" xfId="0" applyNumberFormat="1" applyFont="1" applyBorder="1" applyAlignment="1">
      <alignment horizontal="center"/>
    </xf>
    <xf numFmtId="44" fontId="2" fillId="0" borderId="0" xfId="0" applyNumberFormat="1" applyFont="1" applyAlignment="1">
      <alignment/>
    </xf>
    <xf numFmtId="44" fontId="6" fillId="0" borderId="0" xfId="49" applyNumberFormat="1" applyFont="1" applyFill="1" applyBorder="1" applyAlignment="1">
      <alignment horizontal="justify" vertical="center" wrapText="1"/>
    </xf>
    <xf numFmtId="0" fontId="6" fillId="0" borderId="22" xfId="0" applyFont="1" applyFill="1" applyBorder="1" applyAlignment="1">
      <alignment horizontal="left" vertical="center" wrapText="1"/>
    </xf>
    <xf numFmtId="41" fontId="6" fillId="0" borderId="22"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44" fontId="7"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center"/>
    </xf>
    <xf numFmtId="44" fontId="6" fillId="0" borderId="0" xfId="49" applyFont="1" applyFill="1" applyBorder="1" applyAlignment="1">
      <alignment horizontal="justify" vertical="center" wrapText="1"/>
    </xf>
    <xf numFmtId="0" fontId="7" fillId="0" borderId="0" xfId="0" applyFont="1" applyAlignment="1">
      <alignment horizontal="center" vertical="center" wrapText="1"/>
    </xf>
    <xf numFmtId="0" fontId="0" fillId="0" borderId="0" xfId="0" applyFont="1" applyBorder="1" applyAlignment="1">
      <alignment/>
    </xf>
    <xf numFmtId="0" fontId="6" fillId="0" borderId="22" xfId="0" applyNumberFormat="1" applyFont="1" applyFill="1" applyBorder="1" applyAlignment="1">
      <alignment horizontal="center" vertical="center"/>
    </xf>
    <xf numFmtId="43" fontId="2" fillId="0" borderId="0" xfId="47" applyFont="1" applyAlignment="1">
      <alignment vertical="center"/>
    </xf>
    <xf numFmtId="43" fontId="3" fillId="0" borderId="0" xfId="47" applyFont="1" applyAlignment="1">
      <alignment vertical="center"/>
    </xf>
    <xf numFmtId="0" fontId="7" fillId="0" borderId="0" xfId="0" applyFont="1" applyBorder="1" applyAlignment="1">
      <alignment/>
    </xf>
    <xf numFmtId="44" fontId="6" fillId="0" borderId="0" xfId="0" applyNumberFormat="1" applyFont="1" applyFill="1" applyBorder="1" applyAlignment="1">
      <alignment/>
    </xf>
    <xf numFmtId="44" fontId="0" fillId="0" borderId="0" xfId="49" applyFont="1" applyAlignment="1">
      <alignment/>
    </xf>
    <xf numFmtId="44" fontId="6" fillId="0" borderId="24" xfId="49" applyFont="1" applyFill="1" applyBorder="1" applyAlignment="1">
      <alignment horizontal="justify" vertical="center" wrapText="1"/>
    </xf>
    <xf numFmtId="44" fontId="6" fillId="0" borderId="24" xfId="49" applyFont="1" applyFill="1" applyBorder="1" applyAlignment="1">
      <alignment horizontal="center" vertical="center" wrapText="1"/>
    </xf>
    <xf numFmtId="0" fontId="6" fillId="0" borderId="10" xfId="0" applyFont="1" applyBorder="1" applyAlignment="1">
      <alignment/>
    </xf>
    <xf numFmtId="0" fontId="6" fillId="0" borderId="10" xfId="0" applyFont="1" applyFill="1" applyBorder="1" applyAlignment="1">
      <alignment horizontal="center"/>
    </xf>
    <xf numFmtId="10" fontId="6" fillId="0" borderId="10" xfId="0" applyNumberFormat="1" applyFont="1" applyFill="1" applyBorder="1" applyAlignment="1">
      <alignment horizontal="center"/>
    </xf>
    <xf numFmtId="4" fontId="6" fillId="0" borderId="10" xfId="47" applyNumberFormat="1" applyFont="1" applyFill="1" applyBorder="1" applyAlignment="1">
      <alignment horizontal="right"/>
    </xf>
    <xf numFmtId="49" fontId="6" fillId="0" borderId="25"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10" fontId="6" fillId="0" borderId="24" xfId="53" applyNumberFormat="1" applyFont="1" applyFill="1" applyBorder="1" applyAlignment="1">
      <alignment horizontal="center" vertical="center" wrapText="1"/>
    </xf>
    <xf numFmtId="2" fontId="6" fillId="0" borderId="24" xfId="49" applyNumberFormat="1" applyFont="1" applyFill="1" applyBorder="1" applyAlignment="1">
      <alignment horizontal="center" vertical="center" wrapText="1"/>
    </xf>
    <xf numFmtId="10" fontId="6" fillId="0" borderId="24" xfId="0" applyNumberFormat="1" applyFont="1" applyFill="1" applyBorder="1" applyAlignment="1">
      <alignment horizontal="center" vertical="center" wrapText="1"/>
    </xf>
    <xf numFmtId="0" fontId="0" fillId="0" borderId="0" xfId="0" applyFont="1" applyBorder="1" applyAlignment="1">
      <alignment vertical="center"/>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4" fontId="0" fillId="0" borderId="0" xfId="0" applyNumberFormat="1" applyFont="1" applyBorder="1" applyAlignment="1">
      <alignment/>
    </xf>
    <xf numFmtId="0" fontId="2" fillId="0" borderId="0" xfId="0" applyFont="1" applyAlignment="1">
      <alignment horizontal="left"/>
    </xf>
    <xf numFmtId="44" fontId="0" fillId="0" borderId="0" xfId="0" applyNumberFormat="1" applyFont="1" applyAlignment="1">
      <alignment/>
    </xf>
    <xf numFmtId="167" fontId="2" fillId="0" borderId="0" xfId="0" applyNumberFormat="1" applyFont="1" applyAlignment="1">
      <alignment/>
    </xf>
    <xf numFmtId="0" fontId="6" fillId="0" borderId="24" xfId="0" applyFont="1" applyBorder="1" applyAlignment="1">
      <alignment horizontal="center" vertical="center" wrapText="1"/>
    </xf>
    <xf numFmtId="41" fontId="6" fillId="0" borderId="24" xfId="0" applyNumberFormat="1" applyFont="1" applyFill="1" applyBorder="1" applyAlignment="1">
      <alignment horizontal="center" wrapText="1"/>
    </xf>
    <xf numFmtId="0" fontId="6" fillId="0" borderId="24" xfId="0" applyFont="1" applyFill="1" applyBorder="1" applyAlignment="1">
      <alignment horizontal="center" wrapText="1"/>
    </xf>
    <xf numFmtId="0" fontId="6" fillId="0" borderId="29" xfId="0" applyFont="1" applyBorder="1" applyAlignment="1">
      <alignment/>
    </xf>
    <xf numFmtId="0" fontId="2" fillId="0" borderId="15" xfId="0" applyFont="1" applyBorder="1" applyAlignment="1">
      <alignment horizontal="left"/>
    </xf>
    <xf numFmtId="0" fontId="6" fillId="0" borderId="11" xfId="0" applyFont="1" applyBorder="1" applyAlignment="1">
      <alignment horizontal="justify" vertical="center" wrapText="1"/>
    </xf>
    <xf numFmtId="0" fontId="6" fillId="0" borderId="11" xfId="0" applyFont="1" applyBorder="1" applyAlignment="1">
      <alignment horizontal="left" vertical="center" wrapText="1"/>
    </xf>
    <xf numFmtId="49" fontId="6" fillId="0" borderId="11" xfId="0" applyNumberFormat="1" applyFont="1" applyBorder="1" applyAlignment="1">
      <alignment horizontal="justify" vertical="center" wrapText="1"/>
    </xf>
    <xf numFmtId="0" fontId="2" fillId="0" borderId="29" xfId="0" applyFont="1" applyBorder="1" applyAlignment="1">
      <alignment/>
    </xf>
    <xf numFmtId="0" fontId="3" fillId="0" borderId="24" xfId="0" applyFont="1" applyFill="1" applyBorder="1" applyAlignment="1">
      <alignment horizontal="center"/>
    </xf>
    <xf numFmtId="0" fontId="6" fillId="0" borderId="24" xfId="0" applyFont="1" applyFill="1" applyBorder="1" applyAlignment="1">
      <alignment horizontal="center"/>
    </xf>
    <xf numFmtId="49" fontId="6" fillId="0" borderId="24" xfId="0" applyNumberFormat="1" applyFont="1" applyFill="1" applyBorder="1" applyAlignment="1">
      <alignment horizontal="center"/>
    </xf>
    <xf numFmtId="0" fontId="6" fillId="0" borderId="24" xfId="0" applyFont="1" applyFill="1" applyBorder="1" applyAlignment="1">
      <alignment/>
    </xf>
    <xf numFmtId="44" fontId="8" fillId="0" borderId="24" xfId="49" applyFont="1" applyFill="1" applyBorder="1" applyAlignment="1">
      <alignment/>
    </xf>
    <xf numFmtId="10" fontId="6" fillId="0" borderId="24" xfId="53" applyNumberFormat="1" applyFont="1" applyBorder="1" applyAlignment="1">
      <alignment horizontal="center"/>
    </xf>
    <xf numFmtId="41" fontId="6" fillId="0" borderId="24" xfId="49" applyNumberFormat="1" applyFont="1" applyBorder="1" applyAlignment="1">
      <alignment/>
    </xf>
    <xf numFmtId="41" fontId="6" fillId="0" borderId="24" xfId="49" applyNumberFormat="1" applyFont="1" applyFill="1" applyBorder="1" applyAlignment="1">
      <alignment/>
    </xf>
    <xf numFmtId="0" fontId="2" fillId="0" borderId="24" xfId="0" applyFont="1" applyBorder="1" applyAlignment="1">
      <alignment/>
    </xf>
    <xf numFmtId="0" fontId="6" fillId="0" borderId="24" xfId="0" applyFont="1" applyBorder="1" applyAlignment="1">
      <alignment horizontal="center"/>
    </xf>
    <xf numFmtId="0" fontId="2" fillId="0" borderId="24" xfId="0" applyFont="1" applyBorder="1" applyAlignment="1">
      <alignment horizontal="center"/>
    </xf>
    <xf numFmtId="0" fontId="2" fillId="0" borderId="24" xfId="0" applyFont="1" applyFill="1" applyBorder="1" applyAlignment="1">
      <alignment horizontal="center" vertical="center"/>
    </xf>
    <xf numFmtId="0" fontId="6" fillId="0" borderId="24" xfId="0" applyFont="1" applyFill="1" applyBorder="1" applyAlignment="1">
      <alignment horizontal="center" vertical="center"/>
    </xf>
    <xf numFmtId="49" fontId="6" fillId="0" borderId="24" xfId="0" applyNumberFormat="1" applyFont="1" applyBorder="1" applyAlignment="1">
      <alignment horizontal="center" vertical="center"/>
    </xf>
    <xf numFmtId="0" fontId="6" fillId="0" borderId="24" xfId="0" applyFont="1" applyFill="1" applyBorder="1" applyAlignment="1">
      <alignment vertical="center"/>
    </xf>
    <xf numFmtId="44" fontId="6" fillId="0" borderId="24" xfId="49" applyFont="1" applyFill="1" applyBorder="1" applyAlignment="1">
      <alignment vertical="center"/>
    </xf>
    <xf numFmtId="10" fontId="6" fillId="0" borderId="24" xfId="53" applyNumberFormat="1" applyFont="1" applyBorder="1" applyAlignment="1">
      <alignment horizontal="center" vertical="center"/>
    </xf>
    <xf numFmtId="41" fontId="6" fillId="0" borderId="24" xfId="49" applyNumberFormat="1" applyFont="1" applyBorder="1" applyAlignment="1">
      <alignment vertical="center"/>
    </xf>
    <xf numFmtId="0" fontId="2" fillId="0" borderId="24" xfId="0" applyFont="1" applyBorder="1" applyAlignment="1">
      <alignment vertical="center"/>
    </xf>
    <xf numFmtId="0" fontId="2" fillId="0" borderId="24" xfId="0" applyFont="1" applyBorder="1" applyAlignment="1">
      <alignment horizontal="center" vertical="center"/>
    </xf>
    <xf numFmtId="10" fontId="6" fillId="0" borderId="24" xfId="0" applyNumberFormat="1" applyFont="1" applyBorder="1" applyAlignment="1">
      <alignment horizontal="center" vertical="center"/>
    </xf>
    <xf numFmtId="4" fontId="2" fillId="0" borderId="24" xfId="0" applyNumberFormat="1" applyFont="1" applyBorder="1" applyAlignment="1">
      <alignment horizontal="right" vertical="center"/>
    </xf>
    <xf numFmtId="0" fontId="3" fillId="0" borderId="24" xfId="0" applyFont="1" applyFill="1" applyBorder="1" applyAlignment="1">
      <alignment horizontal="center" vertical="center"/>
    </xf>
    <xf numFmtId="0" fontId="6" fillId="0" borderId="24" xfId="0" applyFont="1" applyBorder="1" applyAlignment="1">
      <alignment vertical="center"/>
    </xf>
    <xf numFmtId="49" fontId="6" fillId="0" borderId="24" xfId="0" applyNumberFormat="1" applyFont="1" applyFill="1" applyBorder="1" applyAlignment="1">
      <alignment horizontal="center" vertical="center"/>
    </xf>
    <xf numFmtId="10" fontId="6" fillId="0" borderId="24" xfId="53" applyNumberFormat="1" applyFont="1" applyFill="1" applyBorder="1" applyAlignment="1">
      <alignment horizontal="center" vertical="center"/>
    </xf>
    <xf numFmtId="171" fontId="6" fillId="0" borderId="24" xfId="0" applyNumberFormat="1" applyFont="1" applyFill="1" applyBorder="1" applyAlignment="1">
      <alignment horizontal="center" vertical="center"/>
    </xf>
    <xf numFmtId="10" fontId="6" fillId="0" borderId="24" xfId="0" applyNumberFormat="1" applyFont="1" applyFill="1" applyBorder="1" applyAlignment="1">
      <alignment horizontal="center" vertical="center"/>
    </xf>
    <xf numFmtId="4" fontId="6" fillId="0" borderId="24"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7" fillId="0" borderId="0" xfId="0" applyFont="1" applyAlignment="1">
      <alignment horizontal="center"/>
    </xf>
    <xf numFmtId="0" fontId="6" fillId="0" borderId="25" xfId="0" applyFont="1" applyBorder="1" applyAlignment="1">
      <alignment horizontal="left" vertical="center" wrapText="1"/>
    </xf>
    <xf numFmtId="0" fontId="12" fillId="0" borderId="0" xfId="0" applyFont="1" applyAlignment="1">
      <alignment horizontal="center"/>
    </xf>
    <xf numFmtId="0" fontId="6" fillId="0" borderId="0" xfId="0" applyFont="1" applyBorder="1" applyAlignment="1">
      <alignment horizontal="left" vertical="center" wrapText="1"/>
    </xf>
    <xf numFmtId="0" fontId="3" fillId="0" borderId="0" xfId="0" applyFont="1" applyAlignment="1">
      <alignment horizontal="center"/>
    </xf>
    <xf numFmtId="0" fontId="15" fillId="0" borderId="0" xfId="0" applyFont="1" applyAlignment="1">
      <alignment wrapText="1"/>
    </xf>
    <xf numFmtId="0" fontId="6" fillId="0" borderId="29" xfId="0" applyFont="1" applyBorder="1" applyAlignment="1">
      <alignment horizontal="center"/>
    </xf>
    <xf numFmtId="49" fontId="6" fillId="0" borderId="29" xfId="0" applyNumberFormat="1" applyFont="1" applyBorder="1" applyAlignment="1">
      <alignment horizontal="center"/>
    </xf>
    <xf numFmtId="167" fontId="6" fillId="0" borderId="29" xfId="49" applyNumberFormat="1" applyFont="1" applyBorder="1" applyAlignment="1">
      <alignment/>
    </xf>
    <xf numFmtId="10" fontId="6" fillId="0" borderId="29" xfId="53" applyNumberFormat="1" applyFont="1" applyBorder="1" applyAlignment="1">
      <alignment horizontal="center"/>
    </xf>
    <xf numFmtId="10" fontId="6" fillId="0" borderId="29" xfId="0" applyNumberFormat="1" applyFont="1" applyBorder="1" applyAlignment="1">
      <alignment horizontal="center"/>
    </xf>
    <xf numFmtId="41" fontId="6" fillId="0" borderId="24"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9" xfId="0" applyFont="1" applyBorder="1" applyAlignment="1">
      <alignment horizontal="justify" vertical="center" wrapText="1"/>
    </xf>
    <xf numFmtId="49" fontId="6" fillId="0" borderId="29" xfId="0" applyNumberFormat="1" applyFont="1" applyBorder="1" applyAlignment="1">
      <alignment horizontal="justify" vertical="center" wrapText="1"/>
    </xf>
    <xf numFmtId="0" fontId="6" fillId="0" borderId="29" xfId="0" applyFont="1" applyBorder="1" applyAlignment="1">
      <alignment horizontal="left" vertical="center" wrapText="1"/>
    </xf>
    <xf numFmtId="49" fontId="6" fillId="0" borderId="24" xfId="0" applyNumberFormat="1" applyFont="1" applyFill="1" applyBorder="1" applyAlignment="1">
      <alignment horizontal="center" vertical="center" wrapText="1"/>
    </xf>
    <xf numFmtId="44" fontId="6" fillId="0" borderId="24" xfId="49" applyFont="1" applyFill="1" applyBorder="1" applyAlignment="1">
      <alignment horizontal="justify" vertical="center" wrapText="1"/>
    </xf>
    <xf numFmtId="44" fontId="6" fillId="0" borderId="24" xfId="49" applyNumberFormat="1" applyFont="1" applyFill="1" applyBorder="1" applyAlignment="1">
      <alignment horizontal="justify" vertical="center" wrapText="1"/>
    </xf>
    <xf numFmtId="3" fontId="6" fillId="0" borderId="24" xfId="0" applyNumberFormat="1" applyFont="1" applyBorder="1" applyAlignment="1">
      <alignment horizontal="center" vertical="center"/>
    </xf>
    <xf numFmtId="10" fontId="6" fillId="0" borderId="24" xfId="0" applyNumberFormat="1" applyFont="1" applyFill="1" applyBorder="1" applyAlignment="1">
      <alignment horizontal="center" vertical="center" wrapText="1"/>
    </xf>
    <xf numFmtId="3" fontId="6" fillId="0" borderId="29" xfId="0" applyNumberFormat="1" applyFont="1" applyBorder="1" applyAlignment="1">
      <alignment horizontal="center"/>
    </xf>
    <xf numFmtId="168" fontId="6" fillId="0" borderId="29" xfId="0" applyNumberFormat="1" applyFont="1" applyBorder="1" applyAlignment="1">
      <alignment horizontal="center"/>
    </xf>
    <xf numFmtId="10" fontId="6" fillId="0" borderId="24" xfId="53" applyNumberFormat="1" applyFont="1" applyFill="1" applyBorder="1" applyAlignment="1">
      <alignment horizontal="center" vertical="center" wrapText="1"/>
    </xf>
    <xf numFmtId="44" fontId="6" fillId="0" borderId="30" xfId="49" applyFont="1" applyFill="1" applyBorder="1" applyAlignment="1">
      <alignment vertical="center"/>
    </xf>
    <xf numFmtId="10" fontId="6" fillId="0" borderId="30"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0" xfId="0" applyNumberFormat="1" applyFont="1" applyFill="1" applyBorder="1" applyAlignment="1">
      <alignment horizontal="center" vertical="center"/>
    </xf>
    <xf numFmtId="44" fontId="13" fillId="0" borderId="0" xfId="0" applyNumberFormat="1" applyFont="1" applyFill="1" applyBorder="1" applyAlignment="1">
      <alignment/>
    </xf>
    <xf numFmtId="0" fontId="2" fillId="0" borderId="0" xfId="0" applyFont="1" applyAlignment="1">
      <alignment wrapText="1"/>
    </xf>
    <xf numFmtId="0" fontId="3" fillId="0" borderId="0" xfId="0" applyFont="1" applyFill="1" applyBorder="1" applyAlignment="1">
      <alignment horizontal="center" wrapText="1"/>
    </xf>
    <xf numFmtId="0" fontId="3" fillId="0" borderId="29" xfId="0" applyFont="1" applyFill="1" applyBorder="1" applyAlignment="1">
      <alignment horizontal="center" vertical="center"/>
    </xf>
    <xf numFmtId="0" fontId="6" fillId="0" borderId="29" xfId="0" applyFont="1" applyFill="1" applyBorder="1" applyAlignment="1">
      <alignment horizontal="center" vertical="center"/>
    </xf>
    <xf numFmtId="49" fontId="6" fillId="0" borderId="29" xfId="0" applyNumberFormat="1" applyFont="1" applyFill="1" applyBorder="1" applyAlignment="1">
      <alignment horizontal="center" vertical="center"/>
    </xf>
    <xf numFmtId="0" fontId="6" fillId="0" borderId="29" xfId="0" applyFont="1" applyFill="1" applyBorder="1" applyAlignment="1">
      <alignment vertical="center" wrapText="1"/>
    </xf>
    <xf numFmtId="41" fontId="8" fillId="0" borderId="29" xfId="49" applyNumberFormat="1" applyFont="1" applyBorder="1" applyAlignment="1">
      <alignment vertical="center"/>
    </xf>
    <xf numFmtId="10" fontId="6" fillId="0" borderId="29" xfId="53" applyNumberFormat="1" applyFont="1" applyBorder="1" applyAlignment="1">
      <alignment horizontal="center" vertical="center"/>
    </xf>
    <xf numFmtId="41" fontId="6" fillId="0" borderId="29" xfId="49" applyNumberFormat="1" applyFont="1" applyBorder="1" applyAlignment="1">
      <alignment vertical="center"/>
    </xf>
    <xf numFmtId="41" fontId="6" fillId="0" borderId="29" xfId="49" applyNumberFormat="1" applyFont="1" applyFill="1" applyBorder="1" applyAlignment="1">
      <alignment vertical="center"/>
    </xf>
    <xf numFmtId="44" fontId="6" fillId="0" borderId="29" xfId="49" applyFont="1" applyBorder="1" applyAlignment="1">
      <alignment vertical="center"/>
    </xf>
    <xf numFmtId="0" fontId="6" fillId="0" borderId="29" xfId="0" applyFont="1" applyBorder="1" applyAlignment="1">
      <alignment horizontal="center" vertical="center"/>
    </xf>
    <xf numFmtId="2" fontId="6" fillId="0" borderId="29" xfId="0" applyNumberFormat="1" applyFont="1" applyBorder="1" applyAlignment="1">
      <alignment horizontal="center" vertical="center"/>
    </xf>
    <xf numFmtId="0" fontId="6" fillId="0" borderId="24" xfId="0" applyFont="1" applyFill="1" applyBorder="1" applyAlignment="1">
      <alignment vertical="center" wrapText="1"/>
    </xf>
    <xf numFmtId="44" fontId="8" fillId="0" borderId="24" xfId="49" applyFont="1" applyFill="1" applyBorder="1" applyAlignment="1">
      <alignment vertical="center"/>
    </xf>
    <xf numFmtId="44" fontId="6" fillId="0" borderId="24" xfId="49" applyFont="1" applyBorder="1" applyAlignment="1">
      <alignment vertical="center"/>
    </xf>
    <xf numFmtId="2" fontId="6" fillId="0" borderId="24" xfId="0" applyNumberFormat="1" applyFont="1" applyBorder="1" applyAlignment="1">
      <alignment horizontal="center" vertical="center"/>
    </xf>
    <xf numFmtId="0" fontId="6" fillId="0" borderId="24" xfId="0" applyFont="1" applyBorder="1" applyAlignment="1">
      <alignment horizontal="center" vertical="center"/>
    </xf>
    <xf numFmtId="49" fontId="6" fillId="0" borderId="30" xfId="0" applyNumberFormat="1" applyFont="1" applyFill="1" applyBorder="1" applyAlignment="1">
      <alignment horizontal="center" vertical="center"/>
    </xf>
    <xf numFmtId="0" fontId="6" fillId="0" borderId="30" xfId="0" applyFont="1" applyFill="1" applyBorder="1" applyAlignment="1">
      <alignment vertical="center" wrapText="1"/>
    </xf>
    <xf numFmtId="10" fontId="6" fillId="0" borderId="30" xfId="53" applyNumberFormat="1" applyFont="1" applyFill="1" applyBorder="1" applyAlignment="1">
      <alignment horizontal="center" vertical="center"/>
    </xf>
    <xf numFmtId="44" fontId="8" fillId="0" borderId="30" xfId="49" applyFont="1" applyFill="1" applyBorder="1" applyAlignment="1">
      <alignment vertical="center"/>
    </xf>
    <xf numFmtId="171" fontId="6" fillId="0" borderId="30"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4" fontId="6" fillId="0" borderId="24" xfId="49" applyFont="1" applyFill="1" applyBorder="1" applyAlignment="1">
      <alignment horizontal="center" vertical="center" wrapText="1"/>
    </xf>
    <xf numFmtId="2" fontId="6" fillId="0" borderId="24" xfId="49"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0" fontId="57" fillId="0" borderId="31" xfId="0" applyFont="1" applyBorder="1" applyAlignment="1">
      <alignment vertical="center" wrapText="1"/>
    </xf>
    <xf numFmtId="0" fontId="6" fillId="0" borderId="0" xfId="0" applyFont="1" applyBorder="1" applyAlignment="1">
      <alignment horizontal="center" vertical="center" wrapText="1"/>
    </xf>
    <xf numFmtId="0" fontId="3" fillId="0" borderId="29" xfId="0" applyFont="1" applyFill="1" applyBorder="1" applyAlignment="1">
      <alignment horizontal="center"/>
    </xf>
    <xf numFmtId="0" fontId="6" fillId="0" borderId="29" xfId="0" applyFont="1" applyFill="1" applyBorder="1" applyAlignment="1">
      <alignment horizontal="center"/>
    </xf>
    <xf numFmtId="49" fontId="6" fillId="0" borderId="29" xfId="0" applyNumberFormat="1" applyFont="1" applyFill="1" applyBorder="1" applyAlignment="1">
      <alignment horizontal="center"/>
    </xf>
    <xf numFmtId="0" fontId="6" fillId="0" borderId="29" xfId="0" applyFont="1" applyFill="1" applyBorder="1" applyAlignment="1">
      <alignment/>
    </xf>
    <xf numFmtId="44" fontId="8" fillId="0" borderId="29" xfId="49" applyFont="1" applyFill="1" applyBorder="1" applyAlignment="1">
      <alignment/>
    </xf>
    <xf numFmtId="41" fontId="6" fillId="0" borderId="29" xfId="49" applyNumberFormat="1" applyFont="1" applyBorder="1" applyAlignment="1">
      <alignment/>
    </xf>
    <xf numFmtId="41" fontId="6" fillId="0" borderId="29" xfId="49" applyNumberFormat="1" applyFont="1" applyFill="1" applyBorder="1" applyAlignment="1">
      <alignment/>
    </xf>
    <xf numFmtId="0" fontId="2" fillId="0" borderId="29" xfId="0" applyFont="1" applyBorder="1" applyAlignment="1">
      <alignment horizont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0" fontId="3" fillId="34" borderId="0" xfId="0" applyFont="1" applyFill="1" applyBorder="1" applyAlignment="1">
      <alignment/>
    </xf>
    <xf numFmtId="44" fontId="8" fillId="34" borderId="0" xfId="0" applyNumberFormat="1" applyFont="1" applyFill="1" applyBorder="1" applyAlignment="1">
      <alignment/>
    </xf>
    <xf numFmtId="0" fontId="7" fillId="34" borderId="0" xfId="0" applyFont="1" applyFill="1" applyBorder="1" applyAlignment="1">
      <alignment/>
    </xf>
    <xf numFmtId="0" fontId="2" fillId="34" borderId="0" xfId="0" applyFont="1" applyFill="1" applyAlignment="1">
      <alignment/>
    </xf>
    <xf numFmtId="0" fontId="0" fillId="0" borderId="12" xfId="0" applyFont="1" applyBorder="1" applyAlignment="1">
      <alignment/>
    </xf>
    <xf numFmtId="0" fontId="0" fillId="0" borderId="15" xfId="0" applyFont="1" applyBorder="1" applyAlignment="1">
      <alignment/>
    </xf>
    <xf numFmtId="0" fontId="0" fillId="0" borderId="20" xfId="0" applyFont="1" applyBorder="1" applyAlignment="1">
      <alignment/>
    </xf>
    <xf numFmtId="0" fontId="0" fillId="0" borderId="16"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17" xfId="0" applyFont="1" applyBorder="1" applyAlignment="1">
      <alignment/>
    </xf>
    <xf numFmtId="0" fontId="0" fillId="0" borderId="0" xfId="0" applyFont="1" applyAlignment="1">
      <alignment horizontal="center"/>
    </xf>
    <xf numFmtId="0" fontId="6" fillId="0" borderId="20" xfId="0" applyFont="1" applyBorder="1" applyAlignment="1">
      <alignment horizontal="center"/>
    </xf>
    <xf numFmtId="0" fontId="6" fillId="0" borderId="12" xfId="0" applyFont="1" applyBorder="1" applyAlignment="1">
      <alignment horizontal="left"/>
    </xf>
    <xf numFmtId="167" fontId="6" fillId="0" borderId="12" xfId="49" applyNumberFormat="1" applyFont="1" applyBorder="1" applyAlignment="1">
      <alignment/>
    </xf>
    <xf numFmtId="4" fontId="6" fillId="0" borderId="10" xfId="0" applyNumberFormat="1" applyFont="1" applyBorder="1" applyAlignment="1">
      <alignment horizontal="center"/>
    </xf>
    <xf numFmtId="4" fontId="6" fillId="0" borderId="10" xfId="0" applyNumberFormat="1" applyFont="1" applyBorder="1" applyAlignment="1">
      <alignment horizontal="right"/>
    </xf>
    <xf numFmtId="49" fontId="6" fillId="0" borderId="24" xfId="0" applyNumberFormat="1" applyFont="1" applyFill="1" applyBorder="1" applyAlignment="1">
      <alignment horizontal="center" wrapText="1"/>
    </xf>
    <xf numFmtId="44" fontId="6" fillId="0" borderId="24" xfId="49" applyFont="1" applyFill="1" applyBorder="1" applyAlignment="1">
      <alignment horizontal="justify" wrapText="1"/>
    </xf>
    <xf numFmtId="10" fontId="6" fillId="0" borderId="24" xfId="53" applyNumberFormat="1" applyFont="1" applyFill="1" applyBorder="1" applyAlignment="1">
      <alignment horizontal="center" wrapText="1"/>
    </xf>
    <xf numFmtId="0" fontId="0" fillId="0" borderId="0" xfId="0" applyFont="1" applyAlignment="1">
      <alignment/>
    </xf>
    <xf numFmtId="44" fontId="6" fillId="35" borderId="16" xfId="49" applyFont="1" applyFill="1" applyBorder="1" applyAlignment="1">
      <alignment horizontal="justify" wrapText="1"/>
    </xf>
    <xf numFmtId="0" fontId="0" fillId="0" borderId="0" xfId="0" applyFont="1" applyFill="1" applyAlignment="1">
      <alignment/>
    </xf>
    <xf numFmtId="0" fontId="0" fillId="34" borderId="0" xfId="0" applyFont="1" applyFill="1" applyAlignment="1">
      <alignment/>
    </xf>
    <xf numFmtId="10" fontId="6" fillId="0" borderId="33" xfId="53" applyNumberFormat="1" applyFont="1" applyFill="1" applyBorder="1" applyAlignment="1">
      <alignment horizontal="center" wrapText="1"/>
    </xf>
    <xf numFmtId="44" fontId="6" fillId="0" borderId="33" xfId="49" applyFont="1" applyFill="1" applyBorder="1" applyAlignment="1">
      <alignment horizontal="justify" wrapText="1"/>
    </xf>
    <xf numFmtId="0" fontId="2" fillId="0" borderId="0" xfId="0" applyFont="1" applyFill="1" applyAlignment="1">
      <alignment horizontal="left" vertical="center"/>
    </xf>
    <xf numFmtId="165" fontId="0" fillId="0" borderId="0" xfId="0" applyNumberFormat="1" applyFont="1" applyBorder="1" applyAlignment="1">
      <alignment/>
    </xf>
    <xf numFmtId="0" fontId="6" fillId="0" borderId="21" xfId="0" applyFont="1" applyFill="1" applyBorder="1" applyAlignment="1">
      <alignment horizontal="center"/>
    </xf>
    <xf numFmtId="0" fontId="6" fillId="0" borderId="21" xfId="0" applyFont="1" applyBorder="1" applyAlignment="1">
      <alignment horizontal="center"/>
    </xf>
    <xf numFmtId="49" fontId="6" fillId="0" borderId="21" xfId="0" applyNumberFormat="1" applyFont="1" applyBorder="1" applyAlignment="1">
      <alignment horizontal="center"/>
    </xf>
    <xf numFmtId="0" fontId="6" fillId="0" borderId="21" xfId="0" applyFont="1" applyBorder="1" applyAlignment="1">
      <alignment/>
    </xf>
    <xf numFmtId="167" fontId="6" fillId="0" borderId="21" xfId="49" applyNumberFormat="1" applyFont="1" applyBorder="1" applyAlignment="1">
      <alignment/>
    </xf>
    <xf numFmtId="10" fontId="6" fillId="0" borderId="21" xfId="53" applyNumberFormat="1" applyFont="1" applyBorder="1" applyAlignment="1">
      <alignment horizontal="center"/>
    </xf>
    <xf numFmtId="43" fontId="6" fillId="0" borderId="21" xfId="0" applyNumberFormat="1" applyFont="1" applyBorder="1" applyAlignment="1">
      <alignment/>
    </xf>
    <xf numFmtId="4" fontId="6" fillId="0" borderId="21" xfId="0" applyNumberFormat="1" applyFont="1" applyBorder="1" applyAlignment="1">
      <alignment horizontal="right"/>
    </xf>
    <xf numFmtId="10" fontId="6" fillId="0" borderId="21" xfId="0" applyNumberFormat="1" applyFont="1" applyBorder="1" applyAlignment="1">
      <alignment horizontal="center"/>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xf>
    <xf numFmtId="0" fontId="6" fillId="0" borderId="22" xfId="0" applyFont="1" applyFill="1" applyBorder="1" applyAlignment="1">
      <alignment vertical="center" wrapText="1" shrinkToFit="1"/>
    </xf>
    <xf numFmtId="44" fontId="6" fillId="0" borderId="22" xfId="49" applyFont="1" applyFill="1" applyBorder="1" applyAlignment="1" applyProtection="1">
      <alignment vertical="center" wrapText="1"/>
      <protection locked="0"/>
    </xf>
    <xf numFmtId="44" fontId="6" fillId="0" borderId="22" xfId="49" applyFont="1" applyFill="1" applyBorder="1" applyAlignment="1">
      <alignment vertical="center"/>
    </xf>
    <xf numFmtId="3" fontId="6" fillId="0" borderId="22"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xf>
    <xf numFmtId="49" fontId="6" fillId="0" borderId="22" xfId="0" applyNumberFormat="1" applyFont="1" applyFill="1" applyBorder="1" applyAlignment="1">
      <alignment horizontal="center" vertical="center"/>
    </xf>
    <xf numFmtId="0" fontId="6" fillId="0" borderId="22" xfId="0" applyFont="1" applyFill="1" applyBorder="1" applyAlignment="1">
      <alignment vertical="center" wrapText="1" shrinkToFit="1"/>
    </xf>
    <xf numFmtId="44" fontId="6" fillId="0" borderId="22" xfId="49" applyFont="1" applyFill="1" applyBorder="1" applyAlignment="1" applyProtection="1">
      <alignment vertical="center" wrapText="1"/>
      <protection locked="0"/>
    </xf>
    <xf numFmtId="10" fontId="6" fillId="0" borderId="22" xfId="53" applyNumberFormat="1" applyFont="1" applyFill="1" applyBorder="1" applyAlignment="1">
      <alignment horizontal="center" vertical="center"/>
    </xf>
    <xf numFmtId="44" fontId="6" fillId="0" borderId="22" xfId="49" applyFont="1" applyFill="1" applyBorder="1" applyAlignment="1">
      <alignment vertical="center"/>
    </xf>
    <xf numFmtId="3" fontId="6" fillId="0" borderId="22" xfId="0" applyNumberFormat="1" applyFont="1" applyBorder="1" applyAlignment="1">
      <alignment horizontal="center" vertical="center"/>
    </xf>
    <xf numFmtId="10" fontId="6" fillId="0" borderId="22" xfId="0" applyNumberFormat="1" applyFont="1" applyFill="1" applyBorder="1" applyAlignment="1">
      <alignment horizontal="center" vertical="center" wrapText="1"/>
    </xf>
    <xf numFmtId="0" fontId="0" fillId="34" borderId="0" xfId="0" applyFont="1" applyFill="1" applyAlignment="1">
      <alignment vertical="center"/>
    </xf>
    <xf numFmtId="0" fontId="2" fillId="0" borderId="0" xfId="0" applyFont="1" applyAlignment="1">
      <alignment horizontal="left" vertical="center"/>
    </xf>
    <xf numFmtId="0" fontId="6" fillId="34" borderId="34" xfId="0" applyFont="1" applyFill="1" applyBorder="1" applyAlignment="1">
      <alignment horizontal="center" vertical="center"/>
    </xf>
    <xf numFmtId="0" fontId="6" fillId="0" borderId="35" xfId="0" applyFont="1" applyFill="1" applyBorder="1" applyAlignment="1">
      <alignment horizontal="center" vertical="center"/>
    </xf>
    <xf numFmtId="165" fontId="0" fillId="0" borderId="0" xfId="0" applyNumberFormat="1" applyFont="1" applyAlignment="1">
      <alignment/>
    </xf>
    <xf numFmtId="0" fontId="0" fillId="0" borderId="0" xfId="0" applyFont="1" applyFill="1" applyAlignment="1">
      <alignment vertical="center"/>
    </xf>
    <xf numFmtId="10" fontId="0" fillId="0" borderId="29" xfId="0" applyNumberFormat="1" applyFont="1" applyBorder="1" applyAlignment="1">
      <alignment horizontal="center"/>
    </xf>
    <xf numFmtId="4" fontId="0" fillId="0" borderId="29" xfId="0" applyNumberFormat="1" applyFont="1" applyBorder="1" applyAlignment="1">
      <alignment horizontal="center"/>
    </xf>
    <xf numFmtId="0" fontId="0" fillId="0" borderId="29" xfId="0" applyNumberFormat="1" applyFont="1" applyBorder="1" applyAlignment="1">
      <alignment horizontal="center"/>
    </xf>
    <xf numFmtId="44" fontId="2" fillId="0" borderId="0" xfId="49" applyFont="1" applyAlignment="1">
      <alignment horizontal="center" vertical="center"/>
    </xf>
    <xf numFmtId="0" fontId="2" fillId="0" borderId="0" xfId="0" applyFont="1" applyAlignment="1">
      <alignment horizontal="center" vertical="center"/>
    </xf>
    <xf numFmtId="10" fontId="0" fillId="0" borderId="24" xfId="0" applyNumberFormat="1" applyFont="1" applyBorder="1" applyAlignment="1">
      <alignment horizontal="center"/>
    </xf>
    <xf numFmtId="4" fontId="0" fillId="0" borderId="24" xfId="0" applyNumberFormat="1" applyFont="1" applyBorder="1" applyAlignment="1">
      <alignment horizontal="center"/>
    </xf>
    <xf numFmtId="0" fontId="0" fillId="0" borderId="24" xfId="0" applyNumberFormat="1" applyFont="1" applyBorder="1" applyAlignment="1">
      <alignment horizontal="center"/>
    </xf>
    <xf numFmtId="0" fontId="0" fillId="0" borderId="24" xfId="0" applyNumberFormat="1" applyFont="1" applyBorder="1" applyAlignment="1">
      <alignment horizontal="center" vertical="center"/>
    </xf>
    <xf numFmtId="44" fontId="17" fillId="0" borderId="0" xfId="49" applyFont="1" applyAlignment="1">
      <alignment horizontal="center" vertical="center"/>
    </xf>
    <xf numFmtId="44" fontId="17" fillId="34" borderId="0" xfId="49" applyFont="1" applyFill="1" applyAlignment="1">
      <alignment horizontal="center" vertical="center"/>
    </xf>
    <xf numFmtId="0" fontId="0" fillId="34" borderId="0" xfId="0" applyFont="1" applyFill="1" applyAlignment="1">
      <alignment/>
    </xf>
    <xf numFmtId="0" fontId="0" fillId="0" borderId="0" xfId="0" applyFont="1" applyFill="1" applyBorder="1" applyAlignment="1">
      <alignment/>
    </xf>
    <xf numFmtId="44" fontId="0" fillId="0" borderId="0" xfId="0" applyNumberFormat="1" applyFont="1" applyFill="1" applyBorder="1" applyAlignment="1">
      <alignment/>
    </xf>
    <xf numFmtId="10" fontId="0" fillId="0" borderId="29" xfId="0" applyNumberFormat="1" applyFont="1" applyBorder="1" applyAlignment="1">
      <alignment horizontal="center" vertical="center"/>
    </xf>
    <xf numFmtId="4" fontId="0" fillId="0" borderId="29" xfId="0" applyNumberFormat="1" applyFont="1" applyBorder="1" applyAlignment="1">
      <alignment horizontal="center" vertical="center"/>
    </xf>
    <xf numFmtId="0" fontId="0" fillId="0" borderId="29" xfId="0" applyNumberFormat="1" applyFont="1" applyBorder="1" applyAlignment="1">
      <alignment horizontal="center" vertical="center"/>
    </xf>
    <xf numFmtId="10" fontId="0" fillId="0" borderId="24" xfId="0" applyNumberFormat="1" applyFont="1" applyBorder="1" applyAlignment="1">
      <alignment horizontal="center" vertical="center"/>
    </xf>
    <xf numFmtId="4" fontId="0" fillId="0" borderId="24" xfId="0" applyNumberFormat="1" applyFont="1" applyBorder="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2" fillId="0" borderId="17" xfId="0" applyFont="1" applyBorder="1" applyAlignment="1">
      <alignment horizontal="left"/>
    </xf>
    <xf numFmtId="0" fontId="0" fillId="0" borderId="18"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right"/>
    </xf>
    <xf numFmtId="0" fontId="2" fillId="0" borderId="0" xfId="0" applyFont="1" applyBorder="1" applyAlignment="1">
      <alignment horizontal="center"/>
    </xf>
    <xf numFmtId="0" fontId="3" fillId="0" borderId="0" xfId="0" applyFont="1" applyBorder="1" applyAlignment="1">
      <alignment horizontal="left"/>
    </xf>
    <xf numFmtId="0" fontId="7" fillId="0" borderId="0" xfId="0" applyFont="1" applyBorder="1" applyAlignment="1">
      <alignment horizontal="center"/>
    </xf>
    <xf numFmtId="0" fontId="2" fillId="0" borderId="0" xfId="0"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xf>
    <xf numFmtId="0" fontId="0" fillId="0" borderId="11" xfId="0" applyFont="1" applyBorder="1" applyAlignment="1">
      <alignment/>
    </xf>
    <xf numFmtId="0" fontId="2" fillId="0" borderId="0" xfId="0" applyFont="1" applyBorder="1" applyAlignment="1">
      <alignment horizontal="left"/>
    </xf>
    <xf numFmtId="0" fontId="4" fillId="0" borderId="0" xfId="0" applyFont="1" applyBorder="1" applyAlignment="1">
      <alignment/>
    </xf>
    <xf numFmtId="0" fontId="4" fillId="0" borderId="32" xfId="0" applyFont="1" applyBorder="1" applyAlignment="1">
      <alignment/>
    </xf>
    <xf numFmtId="0" fontId="0" fillId="0" borderId="32" xfId="0" applyFont="1" applyBorder="1" applyAlignment="1">
      <alignment/>
    </xf>
    <xf numFmtId="0" fontId="3" fillId="0" borderId="0" xfId="0" applyFont="1" applyAlignment="1">
      <alignment/>
    </xf>
    <xf numFmtId="0" fontId="3" fillId="0" borderId="36" xfId="0" applyFont="1" applyBorder="1" applyAlignment="1">
      <alignment/>
    </xf>
    <xf numFmtId="0" fontId="3" fillId="0" borderId="11" xfId="0" applyFont="1" applyBorder="1" applyAlignment="1">
      <alignment/>
    </xf>
    <xf numFmtId="0" fontId="3" fillId="0" borderId="32" xfId="0" applyFont="1" applyBorder="1" applyAlignment="1">
      <alignment/>
    </xf>
    <xf numFmtId="0" fontId="2" fillId="0" borderId="18" xfId="0" applyFont="1" applyBorder="1" applyAlignment="1">
      <alignment horizontal="center"/>
    </xf>
    <xf numFmtId="0" fontId="15" fillId="0" borderId="24" xfId="0" applyFont="1" applyFill="1" applyBorder="1" applyAlignment="1">
      <alignment horizontal="center" vertical="center" wrapText="1"/>
    </xf>
    <xf numFmtId="49" fontId="15" fillId="0" borderId="24" xfId="0" applyNumberFormat="1" applyFont="1" applyFill="1" applyBorder="1" applyAlignment="1">
      <alignment horizontal="center" vertical="center" wrapText="1"/>
    </xf>
    <xf numFmtId="0" fontId="18" fillId="0" borderId="24" xfId="0" applyFont="1" applyBorder="1" applyAlignment="1">
      <alignment horizontal="left" vertical="center" wrapText="1"/>
    </xf>
    <xf numFmtId="170" fontId="18" fillId="0" borderId="24" xfId="0" applyNumberFormat="1" applyFont="1" applyFill="1" applyBorder="1" applyAlignment="1">
      <alignment horizontal="justify" vertical="center" wrapText="1"/>
    </xf>
    <xf numFmtId="10" fontId="15" fillId="0" borderId="24" xfId="53" applyNumberFormat="1" applyFont="1" applyFill="1" applyBorder="1" applyAlignment="1">
      <alignment horizontal="center" vertical="center" wrapText="1"/>
    </xf>
    <xf numFmtId="44" fontId="15" fillId="0" borderId="24" xfId="49" applyFont="1" applyFill="1" applyBorder="1" applyAlignment="1">
      <alignment horizontal="justify" vertical="center" wrapText="1"/>
    </xf>
    <xf numFmtId="44" fontId="15" fillId="0" borderId="24" xfId="49" applyNumberFormat="1" applyFont="1" applyFill="1" applyBorder="1" applyAlignment="1">
      <alignment horizontal="justify" vertical="center" wrapText="1"/>
    </xf>
    <xf numFmtId="44" fontId="15" fillId="0" borderId="24" xfId="49" applyFont="1" applyFill="1" applyBorder="1" applyAlignment="1">
      <alignment vertical="center"/>
    </xf>
    <xf numFmtId="4" fontId="15" fillId="0" borderId="24" xfId="0" applyNumberFormat="1" applyFont="1" applyFill="1" applyBorder="1" applyAlignment="1">
      <alignment horizontal="center" vertical="center"/>
    </xf>
    <xf numFmtId="10"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10" fontId="15" fillId="0" borderId="24"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3" xfId="0" applyFont="1" applyBorder="1" applyAlignment="1">
      <alignment horizontal="center" wrapText="1"/>
    </xf>
    <xf numFmtId="0" fontId="6" fillId="0" borderId="29" xfId="0" applyFont="1" applyBorder="1" applyAlignment="1">
      <alignment/>
    </xf>
    <xf numFmtId="0" fontId="9" fillId="0" borderId="29" xfId="0" applyFont="1" applyBorder="1" applyAlignment="1">
      <alignment horizontal="center"/>
    </xf>
    <xf numFmtId="41" fontId="6" fillId="0" borderId="29" xfId="0" applyNumberFormat="1" applyFont="1" applyBorder="1" applyAlignment="1">
      <alignment horizontal="center"/>
    </xf>
    <xf numFmtId="41" fontId="6" fillId="0" borderId="29" xfId="0" applyNumberFormat="1" applyFont="1" applyBorder="1" applyAlignment="1">
      <alignment horizontal="right"/>
    </xf>
    <xf numFmtId="0" fontId="10" fillId="0" borderId="24" xfId="0" applyFont="1" applyFill="1" applyBorder="1" applyAlignment="1">
      <alignment vertical="center" wrapText="1"/>
    </xf>
    <xf numFmtId="170" fontId="10" fillId="0" borderId="24" xfId="0" applyNumberFormat="1" applyFont="1" applyFill="1" applyBorder="1" applyAlignment="1">
      <alignment horizontal="justify" vertical="center" wrapText="1"/>
    </xf>
    <xf numFmtId="0" fontId="6" fillId="0" borderId="30" xfId="0" applyFont="1" applyFill="1" applyBorder="1" applyAlignment="1">
      <alignment horizontal="center" vertical="center"/>
    </xf>
    <xf numFmtId="44" fontId="6" fillId="0" borderId="30" xfId="49" applyFont="1" applyFill="1" applyBorder="1" applyAlignment="1">
      <alignment horizontal="justify" vertical="center" wrapText="1"/>
    </xf>
    <xf numFmtId="4" fontId="6" fillId="0" borderId="29" xfId="0" applyNumberFormat="1" applyFont="1" applyBorder="1" applyAlignment="1">
      <alignment horizontal="right"/>
    </xf>
    <xf numFmtId="0" fontId="10" fillId="0" borderId="24"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4"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0" fontId="10" fillId="0" borderId="30" xfId="0" applyFont="1" applyFill="1" applyBorder="1" applyAlignment="1">
      <alignment horizontal="left" vertical="center"/>
    </xf>
    <xf numFmtId="10" fontId="6" fillId="0" borderId="30" xfId="53" applyNumberFormat="1" applyFont="1" applyFill="1" applyBorder="1" applyAlignment="1">
      <alignment horizontal="center" vertical="center"/>
    </xf>
    <xf numFmtId="44" fontId="6" fillId="0" borderId="30" xfId="49" applyFont="1" applyFill="1" applyBorder="1" applyAlignment="1">
      <alignment horizontal="center" vertical="center" wrapText="1"/>
    </xf>
    <xf numFmtId="10" fontId="6" fillId="0" borderId="30"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41" fontId="6" fillId="0" borderId="30" xfId="0" applyNumberFormat="1" applyFont="1" applyFill="1" applyBorder="1" applyAlignment="1">
      <alignment horizontal="center" vertical="center" wrapText="1"/>
    </xf>
    <xf numFmtId="0" fontId="6" fillId="0" borderId="25" xfId="0" applyFont="1" applyBorder="1" applyAlignment="1">
      <alignment horizontal="left" vertical="center"/>
    </xf>
    <xf numFmtId="0" fontId="6" fillId="0" borderId="38" xfId="0" applyFont="1" applyBorder="1" applyAlignment="1">
      <alignment horizontal="left" vertical="center"/>
    </xf>
    <xf numFmtId="0" fontId="6" fillId="0" borderId="26" xfId="0" applyFont="1" applyBorder="1" applyAlignment="1">
      <alignment horizontal="left" vertical="center"/>
    </xf>
    <xf numFmtId="44" fontId="2" fillId="0" borderId="24" xfId="0" applyNumberFormat="1" applyFont="1" applyBorder="1" applyAlignment="1">
      <alignment vertical="center"/>
    </xf>
    <xf numFmtId="44" fontId="2" fillId="0" borderId="24" xfId="49" applyNumberFormat="1" applyFont="1" applyBorder="1" applyAlignment="1">
      <alignment vertical="center"/>
    </xf>
    <xf numFmtId="0" fontId="9" fillId="0" borderId="24" xfId="0" applyFont="1" applyBorder="1" applyAlignment="1">
      <alignment horizontal="center" vertical="center"/>
    </xf>
    <xf numFmtId="0" fontId="6" fillId="0" borderId="30" xfId="0" applyFont="1" applyBorder="1" applyAlignment="1">
      <alignment horizontal="center" vertical="center"/>
    </xf>
    <xf numFmtId="49" fontId="6" fillId="0" borderId="30" xfId="0" applyNumberFormat="1" applyFont="1" applyBorder="1" applyAlignment="1">
      <alignment horizontal="center" vertical="center"/>
    </xf>
    <xf numFmtId="0" fontId="6" fillId="0" borderId="30" xfId="0" applyFont="1" applyBorder="1" applyAlignment="1">
      <alignment horizontal="left" vertical="center"/>
    </xf>
    <xf numFmtId="10" fontId="6" fillId="0" borderId="30" xfId="53" applyNumberFormat="1" applyFont="1" applyBorder="1" applyAlignment="1">
      <alignment horizontal="center" vertical="center"/>
    </xf>
    <xf numFmtId="44" fontId="2" fillId="0" borderId="30" xfId="49" applyFont="1" applyBorder="1" applyAlignment="1">
      <alignment vertical="center"/>
    </xf>
    <xf numFmtId="0" fontId="2" fillId="0" borderId="30" xfId="0" applyFont="1" applyBorder="1" applyAlignment="1">
      <alignment horizontal="center" vertical="center"/>
    </xf>
    <xf numFmtId="10" fontId="6" fillId="0" borderId="30" xfId="0" applyNumberFormat="1" applyFont="1" applyBorder="1" applyAlignment="1">
      <alignment horizontal="center" vertical="center"/>
    </xf>
    <xf numFmtId="0" fontId="0" fillId="0" borderId="30" xfId="0" applyNumberFormat="1" applyFont="1" applyBorder="1" applyAlignment="1">
      <alignment horizontal="center" vertical="center"/>
    </xf>
    <xf numFmtId="44" fontId="8" fillId="0" borderId="24" xfId="49" applyNumberFormat="1" applyFont="1" applyFill="1" applyBorder="1" applyAlignment="1">
      <alignment vertical="center"/>
    </xf>
    <xf numFmtId="44" fontId="2" fillId="0" borderId="24" xfId="49" applyNumberFormat="1" applyFont="1" applyFill="1" applyBorder="1" applyAlignment="1">
      <alignment vertical="center"/>
    </xf>
    <xf numFmtId="41" fontId="6" fillId="0" borderId="30" xfId="49" applyNumberFormat="1" applyFont="1" applyBorder="1" applyAlignment="1">
      <alignment vertical="center"/>
    </xf>
    <xf numFmtId="49" fontId="2" fillId="0" borderId="24"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10" xfId="0" applyFont="1" applyBorder="1" applyAlignment="1">
      <alignment horizontal="center"/>
    </xf>
    <xf numFmtId="0" fontId="8" fillId="0" borderId="13" xfId="0" applyFont="1" applyBorder="1" applyAlignment="1">
      <alignment horizontal="center" vertical="center" wrapText="1"/>
    </xf>
    <xf numFmtId="10" fontId="6" fillId="0" borderId="14" xfId="53" applyNumberFormat="1" applyFont="1" applyFill="1" applyBorder="1" applyAlignment="1">
      <alignment horizontal="center" vertical="center"/>
    </xf>
    <xf numFmtId="0" fontId="6" fillId="0" borderId="34" xfId="0"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10" fontId="6" fillId="0" borderId="34" xfId="53" applyNumberFormat="1" applyFont="1" applyFill="1" applyBorder="1" applyAlignment="1">
      <alignment horizontal="center" vertical="center"/>
    </xf>
    <xf numFmtId="44" fontId="6" fillId="0" borderId="34" xfId="49" applyNumberFormat="1" applyFont="1" applyFill="1" applyBorder="1" applyAlignment="1">
      <alignment horizontal="justify" vertical="center" wrapText="1"/>
    </xf>
    <xf numFmtId="3" fontId="6" fillId="0" borderId="34" xfId="0" applyNumberFormat="1" applyFont="1" applyFill="1" applyBorder="1" applyAlignment="1">
      <alignment horizontal="center" vertical="center" wrapText="1"/>
    </xf>
    <xf numFmtId="10" fontId="6" fillId="0" borderId="34" xfId="0" applyNumberFormat="1" applyFont="1" applyFill="1" applyBorder="1" applyAlignment="1">
      <alignment horizontal="center" vertical="center" wrapText="1"/>
    </xf>
    <xf numFmtId="3" fontId="2" fillId="0" borderId="34" xfId="0" applyNumberFormat="1" applyFont="1" applyFill="1" applyBorder="1" applyAlignment="1">
      <alignment horizontal="center" vertical="center" wrapText="1"/>
    </xf>
    <xf numFmtId="41" fontId="6" fillId="0" borderId="34"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0" fontId="2" fillId="0" borderId="30" xfId="0" applyFont="1" applyBorder="1" applyAlignment="1">
      <alignment/>
    </xf>
    <xf numFmtId="49" fontId="6" fillId="0" borderId="30" xfId="0" applyNumberFormat="1" applyFont="1" applyFill="1" applyBorder="1" applyAlignment="1">
      <alignment horizontal="center" vertical="center"/>
    </xf>
    <xf numFmtId="0" fontId="6" fillId="0" borderId="30" xfId="0" applyFont="1" applyFill="1" applyBorder="1" applyAlignment="1">
      <alignment vertical="center"/>
    </xf>
    <xf numFmtId="44" fontId="6" fillId="0" borderId="30" xfId="49" applyFont="1" applyFill="1" applyBorder="1" applyAlignment="1">
      <alignment vertical="center"/>
    </xf>
    <xf numFmtId="0" fontId="2" fillId="0" borderId="30" xfId="0" applyFont="1" applyBorder="1" applyAlignment="1">
      <alignment horizontal="center"/>
    </xf>
    <xf numFmtId="10" fontId="2" fillId="0" borderId="30" xfId="0" applyNumberFormat="1" applyFont="1" applyBorder="1" applyAlignment="1">
      <alignment/>
    </xf>
    <xf numFmtId="4" fontId="2" fillId="0" borderId="30" xfId="0" applyNumberFormat="1" applyFont="1" applyBorder="1" applyAlignment="1">
      <alignment horizontal="right"/>
    </xf>
    <xf numFmtId="10" fontId="6" fillId="0" borderId="30" xfId="0" applyNumberFormat="1" applyFont="1" applyFill="1" applyBorder="1" applyAlignment="1">
      <alignment horizontal="center" vertical="center"/>
    </xf>
    <xf numFmtId="0" fontId="2" fillId="0" borderId="33" xfId="0" applyFont="1" applyBorder="1" applyAlignment="1">
      <alignment horizontal="center" vertical="center"/>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6" fillId="0" borderId="33" xfId="0" applyFont="1" applyBorder="1" applyAlignment="1">
      <alignment horizontal="center" vertical="center"/>
    </xf>
    <xf numFmtId="49" fontId="6" fillId="0" borderId="33" xfId="0" applyNumberFormat="1" applyFont="1" applyBorder="1" applyAlignment="1">
      <alignment horizontal="center" vertical="center"/>
    </xf>
    <xf numFmtId="0" fontId="6" fillId="0" borderId="33" xfId="0" applyFont="1" applyBorder="1" applyAlignment="1">
      <alignment horizontal="left" vertical="center"/>
    </xf>
    <xf numFmtId="44" fontId="8" fillId="0" borderId="33" xfId="49" applyNumberFormat="1" applyFont="1" applyFill="1" applyBorder="1" applyAlignment="1">
      <alignment vertical="center"/>
    </xf>
    <xf numFmtId="10" fontId="6" fillId="0" borderId="33" xfId="0" applyNumberFormat="1" applyFont="1" applyBorder="1" applyAlignment="1">
      <alignment horizontal="center" vertical="center"/>
    </xf>
    <xf numFmtId="44" fontId="2" fillId="0" borderId="33" xfId="49" applyNumberFormat="1" applyFont="1" applyBorder="1" applyAlignment="1">
      <alignment vertical="center"/>
    </xf>
    <xf numFmtId="44" fontId="2" fillId="0" borderId="33" xfId="49" applyNumberFormat="1" applyFont="1" applyFill="1" applyBorder="1" applyAlignment="1">
      <alignment vertical="center"/>
    </xf>
    <xf numFmtId="0" fontId="0" fillId="0" borderId="33" xfId="0" applyNumberFormat="1" applyFont="1" applyBorder="1" applyAlignment="1">
      <alignment horizontal="center" vertical="center"/>
    </xf>
    <xf numFmtId="44" fontId="8" fillId="0" borderId="30" xfId="49" applyNumberFormat="1" applyFont="1" applyFill="1" applyBorder="1" applyAlignment="1">
      <alignment vertical="center"/>
    </xf>
    <xf numFmtId="0" fontId="6" fillId="0" borderId="14" xfId="0" applyFont="1" applyFill="1" applyBorder="1" applyAlignment="1">
      <alignment horizontal="center" vertical="center"/>
    </xf>
    <xf numFmtId="49" fontId="6" fillId="34" borderId="34" xfId="0" applyNumberFormat="1" applyFont="1" applyFill="1" applyBorder="1" applyAlignment="1">
      <alignment horizontal="center" vertical="center" wrapText="1"/>
    </xf>
    <xf numFmtId="0" fontId="6" fillId="34" borderId="34" xfId="0" applyFont="1" applyFill="1" applyBorder="1" applyAlignment="1">
      <alignment horizontal="center" vertical="center"/>
    </xf>
    <xf numFmtId="49" fontId="6" fillId="34" borderId="34" xfId="0" applyNumberFormat="1" applyFont="1" applyFill="1" applyBorder="1" applyAlignment="1">
      <alignment horizontal="center" vertical="center"/>
    </xf>
    <xf numFmtId="0" fontId="6" fillId="34" borderId="34" xfId="0" applyFont="1" applyFill="1" applyBorder="1" applyAlignment="1">
      <alignment vertical="center" wrapText="1" shrinkToFit="1"/>
    </xf>
    <xf numFmtId="44" fontId="6" fillId="34" borderId="34" xfId="49" applyFont="1" applyFill="1" applyBorder="1" applyAlignment="1" applyProtection="1">
      <alignment vertical="center" wrapText="1"/>
      <protection locked="0"/>
    </xf>
    <xf numFmtId="44" fontId="6" fillId="34" borderId="34" xfId="49" applyFont="1" applyFill="1" applyBorder="1" applyAlignment="1">
      <alignment vertical="center"/>
    </xf>
    <xf numFmtId="0" fontId="6" fillId="0" borderId="34" xfId="0" applyFont="1" applyFill="1" applyBorder="1" applyAlignment="1">
      <alignment horizontal="center" vertical="center"/>
    </xf>
    <xf numFmtId="3" fontId="6" fillId="34" borderId="34" xfId="0" applyNumberFormat="1" applyFont="1" applyFill="1" applyBorder="1" applyAlignment="1">
      <alignment horizontal="center" vertical="center"/>
    </xf>
    <xf numFmtId="10" fontId="6" fillId="34" borderId="34" xfId="0" applyNumberFormat="1" applyFont="1" applyFill="1" applyBorder="1" applyAlignment="1">
      <alignment horizontal="center" vertical="center" wrapText="1"/>
    </xf>
    <xf numFmtId="168" fontId="6" fillId="34" borderId="34" xfId="0" applyNumberFormat="1" applyFont="1" applyFill="1" applyBorder="1" applyAlignment="1">
      <alignment horizontal="center" vertical="center"/>
    </xf>
    <xf numFmtId="0" fontId="6" fillId="34" borderId="34"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18" fillId="0" borderId="24" xfId="0" applyFont="1" applyFill="1" applyBorder="1" applyAlignment="1">
      <alignment horizontal="left" vertical="center" wrapText="1"/>
    </xf>
    <xf numFmtId="0" fontId="15" fillId="0" borderId="0" xfId="0" applyFont="1" applyFill="1" applyBorder="1" applyAlignment="1">
      <alignment horizontal="center" vertical="center"/>
    </xf>
    <xf numFmtId="0" fontId="3" fillId="36" borderId="0" xfId="0" applyFont="1" applyFill="1" applyAlignment="1">
      <alignment/>
    </xf>
    <xf numFmtId="0" fontId="3" fillId="0" borderId="0" xfId="0" applyFont="1" applyFill="1" applyAlignment="1">
      <alignment/>
    </xf>
    <xf numFmtId="0" fontId="8" fillId="0" borderId="13" xfId="0" applyFont="1" applyBorder="1" applyAlignment="1">
      <alignment horizontal="center" vertical="center" wrapText="1"/>
    </xf>
    <xf numFmtId="0" fontId="7" fillId="0" borderId="0" xfId="0" applyFont="1" applyBorder="1" applyAlignment="1">
      <alignment horizontal="center"/>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7" xfId="0" applyFont="1" applyBorder="1" applyAlignment="1">
      <alignment horizontal="center" vertical="center" wrapText="1"/>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6" fillId="34" borderId="10" xfId="0" applyFont="1" applyFill="1" applyBorder="1" applyAlignment="1">
      <alignment horizontal="center" wrapText="1"/>
    </xf>
    <xf numFmtId="0" fontId="19" fillId="0" borderId="24" xfId="0"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14"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0" fillId="0" borderId="17" xfId="0" applyFont="1" applyFill="1" applyBorder="1" applyAlignment="1">
      <alignment vertical="center"/>
    </xf>
    <xf numFmtId="0" fontId="6" fillId="0" borderId="33" xfId="0"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0" fontId="6" fillId="0" borderId="33" xfId="0" applyFont="1" applyFill="1" applyBorder="1" applyAlignment="1">
      <alignment horizontal="left" vertical="center" wrapText="1"/>
    </xf>
    <xf numFmtId="10" fontId="6" fillId="0" borderId="33" xfId="53" applyNumberFormat="1" applyFont="1" applyFill="1" applyBorder="1" applyAlignment="1">
      <alignment horizontal="center" vertical="center"/>
    </xf>
    <xf numFmtId="44" fontId="6" fillId="0" borderId="33" xfId="49" applyNumberFormat="1" applyFont="1" applyFill="1" applyBorder="1" applyAlignment="1">
      <alignment horizontal="justify" vertical="center" wrapText="1"/>
    </xf>
    <xf numFmtId="3" fontId="6" fillId="0" borderId="33"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41" fontId="6" fillId="0" borderId="33" xfId="0" applyNumberFormat="1" applyFont="1" applyFill="1" applyBorder="1" applyAlignment="1">
      <alignment horizontal="center" vertical="center" wrapText="1"/>
    </xf>
    <xf numFmtId="0" fontId="0" fillId="0" borderId="0" xfId="0" applyFont="1" applyFill="1" applyBorder="1" applyAlignment="1">
      <alignment vertical="center"/>
    </xf>
    <xf numFmtId="10" fontId="6" fillId="0" borderId="23" xfId="0" applyNumberFormat="1" applyFont="1" applyFill="1" applyBorder="1" applyAlignment="1">
      <alignment horizontal="center" vertical="center" wrapText="1"/>
    </xf>
    <xf numFmtId="0" fontId="6" fillId="0" borderId="25" xfId="0" applyFont="1" applyBorder="1" applyAlignment="1">
      <alignment horizontal="left" vertical="center" wrapText="1"/>
    </xf>
    <xf numFmtId="10" fontId="6" fillId="0" borderId="22" xfId="53" applyNumberFormat="1" applyFont="1" applyFill="1" applyBorder="1" applyAlignment="1">
      <alignment horizontal="center" vertical="center" wrapText="1"/>
    </xf>
    <xf numFmtId="166" fontId="6" fillId="0" borderId="22"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24" xfId="0" applyFont="1" applyFill="1" applyBorder="1" applyAlignment="1">
      <alignment horizontal="left" vertical="center" wrapText="1"/>
    </xf>
    <xf numFmtId="44" fontId="6" fillId="0" borderId="33" xfId="49" applyFont="1" applyFill="1" applyBorder="1" applyAlignment="1">
      <alignment horizontal="justify" wrapText="1"/>
    </xf>
    <xf numFmtId="0" fontId="6" fillId="0" borderId="25" xfId="0" applyFont="1" applyFill="1" applyBorder="1" applyAlignment="1">
      <alignment horizontal="left" vertical="center" wrapText="1"/>
    </xf>
    <xf numFmtId="10" fontId="6" fillId="0" borderId="30" xfId="53" applyNumberFormat="1" applyFont="1" applyFill="1" applyBorder="1" applyAlignment="1">
      <alignment horizontal="center" vertical="center" wrapText="1"/>
    </xf>
    <xf numFmtId="2" fontId="6" fillId="0" borderId="30" xfId="49"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0" fontId="6" fillId="0" borderId="42" xfId="0" applyFont="1" applyFill="1" applyBorder="1" applyAlignment="1">
      <alignment horizontal="left" vertical="center" wrapText="1"/>
    </xf>
    <xf numFmtId="172" fontId="58" fillId="0" borderId="43" xfId="0" applyNumberFormat="1" applyFont="1" applyFill="1" applyBorder="1" applyAlignment="1">
      <alignment/>
    </xf>
    <xf numFmtId="49" fontId="6" fillId="0" borderId="33" xfId="0" applyNumberFormat="1" applyFont="1" applyFill="1" applyBorder="1" applyAlignment="1">
      <alignment horizontal="center" wrapText="1"/>
    </xf>
    <xf numFmtId="0" fontId="6" fillId="0" borderId="39" xfId="0" applyFont="1" applyFill="1" applyBorder="1" applyAlignment="1">
      <alignment horizontal="left" vertical="center" wrapText="1"/>
    </xf>
    <xf numFmtId="44" fontId="6" fillId="0" borderId="16" xfId="49" applyFont="1" applyFill="1" applyBorder="1" applyAlignment="1">
      <alignment horizontal="justify" wrapText="1"/>
    </xf>
    <xf numFmtId="41" fontId="6" fillId="0" borderId="33" xfId="0" applyNumberFormat="1" applyFont="1" applyFill="1" applyBorder="1" applyAlignment="1">
      <alignment horizontal="center" wrapText="1"/>
    </xf>
    <xf numFmtId="0" fontId="6" fillId="0" borderId="33" xfId="0" applyFont="1" applyFill="1" applyBorder="1" applyAlignment="1">
      <alignment horizontal="center" wrapText="1"/>
    </xf>
    <xf numFmtId="44" fontId="20" fillId="34" borderId="0" xfId="0" applyNumberFormat="1" applyFont="1" applyFill="1" applyBorder="1" applyAlignment="1">
      <alignment/>
    </xf>
    <xf numFmtId="44" fontId="6" fillId="0" borderId="0" xfId="49" applyFont="1" applyFill="1" applyBorder="1" applyAlignment="1">
      <alignment horizontal="justify" wrapText="1"/>
    </xf>
    <xf numFmtId="0" fontId="6" fillId="0" borderId="33" xfId="0" applyFont="1" applyFill="1" applyBorder="1" applyAlignment="1">
      <alignment horizontal="center" vertical="center" wrapText="1"/>
    </xf>
    <xf numFmtId="169" fontId="6" fillId="0" borderId="22" xfId="0" applyNumberFormat="1" applyFont="1" applyFill="1" applyBorder="1" applyAlignment="1">
      <alignment horizontal="center" vertical="center" wrapText="1"/>
    </xf>
    <xf numFmtId="44" fontId="6" fillId="0" borderId="30" xfId="49" applyNumberFormat="1" applyFont="1" applyFill="1" applyBorder="1" applyAlignment="1">
      <alignment horizontal="justify" vertical="center" wrapText="1"/>
    </xf>
    <xf numFmtId="0" fontId="2" fillId="0" borderId="24" xfId="0" applyFont="1" applyFill="1" applyBorder="1" applyAlignment="1">
      <alignment/>
    </xf>
    <xf numFmtId="0" fontId="6" fillId="0" borderId="30" xfId="0" applyFont="1" applyFill="1" applyBorder="1" applyAlignment="1">
      <alignment horizontal="center"/>
    </xf>
    <xf numFmtId="0" fontId="10" fillId="0" borderId="14" xfId="0" applyFont="1" applyFill="1" applyBorder="1" applyAlignment="1">
      <alignment vertical="center" wrapText="1"/>
    </xf>
    <xf numFmtId="170" fontId="10" fillId="0" borderId="30" xfId="0" applyNumberFormat="1" applyFont="1" applyFill="1" applyBorder="1" applyAlignment="1">
      <alignment horizontal="justify" vertical="center" wrapText="1"/>
    </xf>
    <xf numFmtId="10" fontId="6" fillId="0" borderId="14" xfId="53" applyNumberFormat="1" applyFont="1" applyFill="1" applyBorder="1" applyAlignment="1">
      <alignment horizontal="center" vertical="center" wrapText="1"/>
    </xf>
    <xf numFmtId="44" fontId="6" fillId="0" borderId="14" xfId="49" applyFont="1" applyFill="1" applyBorder="1" applyAlignment="1">
      <alignment horizontal="justify" vertical="center" wrapText="1"/>
    </xf>
    <xf numFmtId="10" fontId="6" fillId="0" borderId="14" xfId="0" applyNumberFormat="1" applyFont="1" applyFill="1" applyBorder="1" applyAlignment="1">
      <alignment horizontal="center" vertical="center" wrapText="1"/>
    </xf>
    <xf numFmtId="0" fontId="2" fillId="0" borderId="14" xfId="0" applyFont="1" applyFill="1" applyBorder="1" applyAlignment="1">
      <alignment/>
    </xf>
    <xf numFmtId="0" fontId="6" fillId="0" borderId="14"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4" fontId="6" fillId="0" borderId="14" xfId="49" applyNumberFormat="1" applyFont="1" applyFill="1" applyBorder="1" applyAlignment="1">
      <alignment horizontal="justify" vertical="center" wrapText="1"/>
    </xf>
    <xf numFmtId="41" fontId="6" fillId="0" borderId="14" xfId="0" applyNumberFormat="1" applyFont="1" applyFill="1" applyBorder="1" applyAlignment="1">
      <alignment horizontal="center" vertical="center" wrapText="1"/>
    </xf>
    <xf numFmtId="0" fontId="6" fillId="0" borderId="39" xfId="0" applyFont="1" applyFill="1" applyBorder="1" applyAlignment="1">
      <alignment horizontal="left" vertical="center" wrapText="1"/>
    </xf>
    <xf numFmtId="0" fontId="6" fillId="0" borderId="44" xfId="0" applyFont="1" applyFill="1" applyBorder="1" applyAlignment="1">
      <alignment horizontal="left" vertical="center" wrapText="1"/>
    </xf>
    <xf numFmtId="49" fontId="6" fillId="0" borderId="33" xfId="0" applyNumberFormat="1"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6" xfId="0" applyFont="1" applyFill="1" applyBorder="1" applyAlignment="1">
      <alignment horizontal="left" vertical="center" wrapText="1"/>
    </xf>
    <xf numFmtId="44" fontId="6" fillId="0" borderId="33" xfId="49" applyFont="1" applyFill="1" applyBorder="1" applyAlignment="1">
      <alignment horizontal="justify" vertical="center" wrapText="1"/>
    </xf>
    <xf numFmtId="10" fontId="6" fillId="0" borderId="33" xfId="53" applyNumberFormat="1" applyFont="1" applyFill="1" applyBorder="1" applyAlignment="1">
      <alignment horizontal="center" vertical="center" wrapText="1"/>
    </xf>
    <xf numFmtId="44" fontId="6" fillId="0" borderId="33" xfId="49" applyFont="1" applyFill="1" applyBorder="1" applyAlignment="1">
      <alignment horizontal="center" vertical="center" wrapText="1"/>
    </xf>
    <xf numFmtId="2" fontId="6" fillId="0" borderId="33" xfId="49" applyNumberFormat="1" applyFont="1" applyFill="1" applyBorder="1" applyAlignment="1">
      <alignment horizontal="center" vertical="center" wrapText="1"/>
    </xf>
    <xf numFmtId="10" fontId="6" fillId="0" borderId="33"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49" fontId="6" fillId="34" borderId="24" xfId="0" applyNumberFormat="1" applyFont="1" applyFill="1" applyBorder="1" applyAlignment="1">
      <alignment horizontal="center" vertical="center" wrapText="1"/>
    </xf>
    <xf numFmtId="0" fontId="6" fillId="34" borderId="24" xfId="0" applyFont="1" applyFill="1" applyBorder="1" applyAlignment="1">
      <alignment horizontal="center" vertical="center"/>
    </xf>
    <xf numFmtId="49" fontId="6" fillId="34" borderId="24" xfId="0" applyNumberFormat="1" applyFont="1" applyFill="1" applyBorder="1" applyAlignment="1">
      <alignment horizontal="center" vertical="center"/>
    </xf>
    <xf numFmtId="0" fontId="6" fillId="34" borderId="24" xfId="0" applyFont="1" applyFill="1" applyBorder="1" applyAlignment="1">
      <alignment vertical="center" wrapText="1" shrinkToFit="1"/>
    </xf>
    <xf numFmtId="44" fontId="6" fillId="34" borderId="24" xfId="49" applyFont="1" applyFill="1" applyBorder="1" applyAlignment="1" applyProtection="1">
      <alignment vertical="center" wrapText="1"/>
      <protection locked="0"/>
    </xf>
    <xf numFmtId="44" fontId="6" fillId="34" borderId="24" xfId="49" applyFont="1" applyFill="1" applyBorder="1" applyAlignment="1">
      <alignment vertical="center"/>
    </xf>
    <xf numFmtId="3" fontId="6" fillId="34" borderId="24" xfId="0" applyNumberFormat="1" applyFont="1" applyFill="1" applyBorder="1" applyAlignment="1">
      <alignment horizontal="center" vertical="center"/>
    </xf>
    <xf numFmtId="10" fontId="6" fillId="34" borderId="24" xfId="0" applyNumberFormat="1" applyFont="1" applyFill="1" applyBorder="1" applyAlignment="1">
      <alignment horizontal="center" vertical="center" wrapText="1"/>
    </xf>
    <xf numFmtId="168" fontId="6" fillId="34" borderId="24" xfId="0" applyNumberFormat="1" applyFont="1" applyFill="1" applyBorder="1" applyAlignment="1">
      <alignment horizontal="center" vertical="center"/>
    </xf>
    <xf numFmtId="0" fontId="6" fillId="34" borderId="24" xfId="0" applyNumberFormat="1" applyFont="1" applyFill="1" applyBorder="1" applyAlignment="1">
      <alignment horizontal="center" vertical="center"/>
    </xf>
    <xf numFmtId="44" fontId="6" fillId="34" borderId="30" xfId="49" applyFont="1" applyFill="1" applyBorder="1" applyAlignment="1" applyProtection="1">
      <alignment vertical="center" wrapText="1"/>
      <protection locked="0"/>
    </xf>
    <xf numFmtId="44" fontId="6" fillId="34" borderId="30" xfId="49" applyFont="1" applyFill="1" applyBorder="1" applyAlignment="1">
      <alignment vertical="center"/>
    </xf>
    <xf numFmtId="3" fontId="6" fillId="0" borderId="33" xfId="0" applyNumberFormat="1" applyFont="1" applyFill="1" applyBorder="1" applyAlignment="1">
      <alignment horizontal="center" vertical="center"/>
    </xf>
    <xf numFmtId="0" fontId="6" fillId="0" borderId="24" xfId="0" applyFont="1" applyFill="1" applyBorder="1" applyAlignment="1">
      <alignment horizontal="left" vertical="center" wrapText="1"/>
    </xf>
    <xf numFmtId="44" fontId="6" fillId="0" borderId="23" xfId="49" applyFont="1" applyFill="1" applyBorder="1" applyAlignment="1">
      <alignment horizontal="justify" vertical="center" wrapText="1"/>
    </xf>
    <xf numFmtId="44" fontId="6" fillId="0" borderId="33" xfId="49" applyNumberFormat="1" applyFont="1" applyFill="1" applyBorder="1" applyAlignment="1">
      <alignment horizontal="justify" vertical="center" wrapText="1"/>
    </xf>
    <xf numFmtId="0" fontId="6" fillId="0" borderId="33" xfId="0" applyFont="1" applyFill="1" applyBorder="1" applyAlignment="1">
      <alignment horizontal="left" vertical="center" wrapText="1"/>
    </xf>
    <xf numFmtId="10" fontId="6" fillId="0" borderId="33" xfId="53" applyNumberFormat="1" applyFont="1" applyFill="1" applyBorder="1" applyAlignment="1">
      <alignment horizontal="center" vertical="center"/>
    </xf>
    <xf numFmtId="10" fontId="6" fillId="0" borderId="23"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41" fontId="6" fillId="0" borderId="33" xfId="0" applyNumberFormat="1" applyFont="1" applyFill="1" applyBorder="1" applyAlignment="1">
      <alignment horizontal="center" vertical="center" wrapText="1"/>
    </xf>
    <xf numFmtId="44" fontId="3" fillId="0" borderId="0" xfId="0" applyNumberFormat="1" applyFont="1" applyFill="1" applyAlignment="1">
      <alignment/>
    </xf>
    <xf numFmtId="0" fontId="3" fillId="0" borderId="0" xfId="0" applyFont="1" applyFill="1" applyBorder="1" applyAlignment="1">
      <alignment horizontal="left"/>
    </xf>
    <xf numFmtId="0" fontId="3"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15" fillId="0" borderId="14" xfId="0"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0" fontId="18" fillId="0" borderId="14" xfId="0" applyFont="1" applyFill="1" applyBorder="1" applyAlignment="1">
      <alignment horizontal="left" vertical="center" wrapText="1"/>
    </xf>
    <xf numFmtId="170" fontId="18" fillId="0" borderId="14" xfId="0" applyNumberFormat="1" applyFont="1" applyFill="1" applyBorder="1" applyAlignment="1">
      <alignment horizontal="justify" vertical="center" wrapText="1"/>
    </xf>
    <xf numFmtId="10" fontId="15" fillId="0" borderId="14" xfId="53" applyNumberFormat="1" applyFont="1" applyFill="1" applyBorder="1" applyAlignment="1">
      <alignment horizontal="center" vertical="center" wrapText="1"/>
    </xf>
    <xf numFmtId="44" fontId="15" fillId="0" borderId="14" xfId="49" applyFont="1" applyFill="1" applyBorder="1" applyAlignment="1">
      <alignment horizontal="justify" vertical="center" wrapText="1"/>
    </xf>
    <xf numFmtId="44" fontId="15" fillId="0" borderId="14" xfId="49" applyNumberFormat="1" applyFont="1" applyFill="1" applyBorder="1" applyAlignment="1">
      <alignment horizontal="justify" vertical="center" wrapText="1"/>
    </xf>
    <xf numFmtId="44" fontId="15" fillId="0" borderId="14" xfId="49" applyFont="1" applyFill="1" applyBorder="1" applyAlignment="1">
      <alignment vertical="center"/>
    </xf>
    <xf numFmtId="4" fontId="15" fillId="0" borderId="14" xfId="0" applyNumberFormat="1" applyFont="1" applyFill="1" applyBorder="1" applyAlignment="1">
      <alignment horizontal="center" vertical="center"/>
    </xf>
    <xf numFmtId="10" fontId="15" fillId="0" borderId="14" xfId="0" applyNumberFormat="1" applyFont="1" applyFill="1" applyBorder="1" applyAlignment="1">
      <alignment horizontal="center" vertical="center"/>
    </xf>
    <xf numFmtId="0" fontId="15" fillId="0" borderId="14" xfId="0" applyFont="1" applyFill="1" applyBorder="1" applyAlignment="1">
      <alignment horizontal="center" vertical="center"/>
    </xf>
    <xf numFmtId="10" fontId="15" fillId="0" borderId="14"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25" xfId="0" applyFont="1" applyBorder="1" applyAlignment="1">
      <alignment horizontal="left" vertical="center" wrapText="1"/>
    </xf>
    <xf numFmtId="0" fontId="6" fillId="0" borderId="3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4" xfId="0" applyFont="1" applyFill="1" applyBorder="1" applyAlignment="1">
      <alignment horizontal="left" vertical="center" wrapText="1"/>
    </xf>
    <xf numFmtId="49" fontId="6" fillId="0" borderId="33" xfId="0" applyNumberFormat="1" applyFont="1" applyFill="1" applyBorder="1" applyAlignment="1">
      <alignment horizontal="center" wrapText="1"/>
    </xf>
    <xf numFmtId="0" fontId="6" fillId="0" borderId="33" xfId="0" applyFont="1" applyFill="1" applyBorder="1" applyAlignment="1">
      <alignment horizontal="center" wrapText="1"/>
    </xf>
    <xf numFmtId="10" fontId="6" fillId="0" borderId="33" xfId="53" applyNumberFormat="1" applyFont="1" applyFill="1" applyBorder="1" applyAlignment="1">
      <alignment horizontal="center" wrapText="1"/>
    </xf>
    <xf numFmtId="44" fontId="6" fillId="0" borderId="33" xfId="49" applyFont="1" applyFill="1" applyBorder="1" applyAlignment="1">
      <alignment horizontal="justify" wrapText="1"/>
    </xf>
    <xf numFmtId="41" fontId="6" fillId="0" borderId="33" xfId="0" applyNumberFormat="1" applyFont="1" applyFill="1" applyBorder="1" applyAlignment="1">
      <alignment horizontal="center" wrapText="1"/>
    </xf>
    <xf numFmtId="3" fontId="6" fillId="0" borderId="33" xfId="0" applyNumberFormat="1" applyFont="1" applyFill="1" applyBorder="1" applyAlignment="1">
      <alignment horizontal="center" vertical="center"/>
    </xf>
    <xf numFmtId="0" fontId="57" fillId="0" borderId="45" xfId="0" applyFont="1" applyBorder="1" applyAlignment="1">
      <alignment vertical="center" wrapText="1"/>
    </xf>
    <xf numFmtId="3" fontId="6" fillId="0" borderId="14" xfId="0" applyNumberFormat="1" applyFont="1" applyBorder="1" applyAlignment="1">
      <alignment horizontal="center" vertical="center"/>
    </xf>
    <xf numFmtId="49" fontId="6" fillId="34" borderId="14" xfId="0" applyNumberFormat="1" applyFont="1" applyFill="1" applyBorder="1" applyAlignment="1">
      <alignment horizontal="center" vertical="center" wrapText="1"/>
    </xf>
    <xf numFmtId="0" fontId="6" fillId="34" borderId="14" xfId="0" applyFont="1" applyFill="1" applyBorder="1" applyAlignment="1">
      <alignment horizontal="center" vertical="center"/>
    </xf>
    <xf numFmtId="49" fontId="6" fillId="34" borderId="14" xfId="0" applyNumberFormat="1" applyFont="1" applyFill="1" applyBorder="1" applyAlignment="1">
      <alignment horizontal="center" vertical="center"/>
    </xf>
    <xf numFmtId="0" fontId="6" fillId="34" borderId="14" xfId="0" applyFont="1" applyFill="1" applyBorder="1" applyAlignment="1">
      <alignment vertical="center" wrapText="1" shrinkToFit="1"/>
    </xf>
    <xf numFmtId="44" fontId="6" fillId="34" borderId="14" xfId="49" applyFont="1" applyFill="1" applyBorder="1" applyAlignment="1">
      <alignment vertical="center"/>
    </xf>
    <xf numFmtId="44" fontId="6" fillId="0" borderId="14" xfId="49" applyFont="1" applyFill="1" applyBorder="1" applyAlignment="1">
      <alignment vertical="center"/>
    </xf>
    <xf numFmtId="10" fontId="6" fillId="34" borderId="14" xfId="0" applyNumberFormat="1" applyFont="1" applyFill="1" applyBorder="1" applyAlignment="1">
      <alignment horizontal="center" vertical="center" wrapText="1"/>
    </xf>
    <xf numFmtId="168" fontId="6" fillId="34" borderId="14" xfId="0" applyNumberFormat="1" applyFont="1" applyFill="1" applyBorder="1" applyAlignment="1">
      <alignment horizontal="center" vertical="center"/>
    </xf>
    <xf numFmtId="0" fontId="6" fillId="34" borderId="14"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6" fillId="0" borderId="19" xfId="0" applyFont="1" applyFill="1" applyBorder="1" applyAlignment="1">
      <alignment horizontal="left" vertical="center" wrapText="1"/>
    </xf>
    <xf numFmtId="44" fontId="6" fillId="0" borderId="19" xfId="49" applyFont="1" applyFill="1" applyBorder="1" applyAlignment="1">
      <alignment horizontal="justify" vertical="center" wrapText="1"/>
    </xf>
    <xf numFmtId="10" fontId="6" fillId="0" borderId="19" xfId="53" applyNumberFormat="1" applyFont="1" applyFill="1" applyBorder="1" applyAlignment="1">
      <alignment horizontal="center" vertical="center"/>
    </xf>
    <xf numFmtId="44" fontId="6" fillId="0" borderId="19" xfId="49" applyNumberFormat="1" applyFont="1" applyFill="1" applyBorder="1" applyAlignment="1">
      <alignment horizontal="justify" vertical="center" wrapText="1"/>
    </xf>
    <xf numFmtId="3" fontId="6" fillId="0" borderId="19" xfId="0" applyNumberFormat="1" applyFont="1" applyFill="1" applyBorder="1" applyAlignment="1">
      <alignment horizontal="center" vertical="center" wrapText="1"/>
    </xf>
    <xf numFmtId="10" fontId="6" fillId="0" borderId="19"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41" fontId="6" fillId="0" borderId="19"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6" fillId="0" borderId="14"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wrapText="1"/>
    </xf>
    <xf numFmtId="0" fontId="6" fillId="0" borderId="23" xfId="0" applyFont="1" applyFill="1" applyBorder="1" applyAlignment="1">
      <alignment horizontal="center" vertical="center"/>
    </xf>
    <xf numFmtId="0" fontId="57" fillId="0" borderId="46" xfId="0" applyFont="1" applyBorder="1" applyAlignment="1">
      <alignment vertical="center" wrapText="1"/>
    </xf>
    <xf numFmtId="44" fontId="6" fillId="0" borderId="33" xfId="49" applyFont="1" applyFill="1" applyBorder="1" applyAlignment="1">
      <alignment horizontal="justify" vertical="center" wrapText="1"/>
    </xf>
    <xf numFmtId="10" fontId="6" fillId="0" borderId="33" xfId="53" applyNumberFormat="1" applyFont="1" applyFill="1" applyBorder="1" applyAlignment="1">
      <alignment horizontal="center" vertical="center"/>
    </xf>
    <xf numFmtId="44" fontId="6" fillId="0" borderId="33" xfId="49" applyNumberFormat="1" applyFont="1" applyFill="1" applyBorder="1" applyAlignment="1">
      <alignment horizontal="justify" vertical="center" wrapText="1"/>
    </xf>
    <xf numFmtId="0" fontId="6" fillId="0" borderId="33" xfId="0" applyFont="1" applyBorder="1" applyAlignment="1">
      <alignment horizontal="center" vertical="center" wrapText="1"/>
    </xf>
    <xf numFmtId="3" fontId="6" fillId="0" borderId="33" xfId="0" applyNumberFormat="1" applyFont="1" applyBorder="1" applyAlignment="1">
      <alignment horizontal="center" vertical="center"/>
    </xf>
    <xf numFmtId="10" fontId="6" fillId="0" borderId="33" xfId="0" applyNumberFormat="1" applyFont="1" applyFill="1" applyBorder="1" applyAlignment="1">
      <alignment horizontal="center" vertical="center" wrapText="1"/>
    </xf>
    <xf numFmtId="41" fontId="6" fillId="0" borderId="33" xfId="0" applyNumberFormat="1"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4" xfId="0" applyFont="1" applyBorder="1" applyAlignment="1">
      <alignment horizontal="center" vertical="center" wrapText="1"/>
    </xf>
    <xf numFmtId="0" fontId="0" fillId="0" borderId="47" xfId="0" applyFont="1" applyBorder="1" applyAlignment="1">
      <alignment vertical="center"/>
    </xf>
    <xf numFmtId="0" fontId="57" fillId="0" borderId="24" xfId="0" applyFont="1" applyBorder="1" applyAlignment="1">
      <alignment vertical="center" wrapText="1"/>
    </xf>
    <xf numFmtId="44" fontId="6" fillId="0" borderId="0" xfId="0" applyNumberFormat="1" applyFont="1" applyAlignment="1">
      <alignment/>
    </xf>
    <xf numFmtId="44" fontId="6" fillId="0" borderId="34" xfId="49" applyFont="1" applyFill="1" applyBorder="1" applyAlignment="1">
      <alignment vertical="center"/>
    </xf>
    <xf numFmtId="0" fontId="6" fillId="0" borderId="39" xfId="0" applyFont="1" applyFill="1" applyBorder="1" applyAlignment="1">
      <alignment horizontal="left" vertical="center" wrapText="1"/>
    </xf>
    <xf numFmtId="0" fontId="6" fillId="0" borderId="25" xfId="0" applyFont="1" applyBorder="1" applyAlignment="1">
      <alignment horizontal="left" vertical="center" wrapText="1"/>
    </xf>
    <xf numFmtId="44" fontId="6" fillId="0" borderId="33" xfId="49" applyFont="1" applyFill="1" applyBorder="1" applyAlignment="1">
      <alignment horizontal="justify" vertical="center" wrapText="1"/>
    </xf>
    <xf numFmtId="167" fontId="2" fillId="0" borderId="30" xfId="49" applyNumberFormat="1" applyFont="1" applyFill="1" applyBorder="1" applyAlignment="1">
      <alignment vertical="center"/>
    </xf>
    <xf numFmtId="0" fontId="6" fillId="0" borderId="10" xfId="0" applyFont="1" applyBorder="1" applyAlignment="1">
      <alignment horizontal="center" vertical="center"/>
    </xf>
    <xf numFmtId="4" fontId="6" fillId="0" borderId="10" xfId="0" applyNumberFormat="1" applyFont="1" applyBorder="1" applyAlignment="1">
      <alignment horizontal="center" vertical="center"/>
    </xf>
    <xf numFmtId="10" fontId="6" fillId="0" borderId="10" xfId="0" applyNumberFormat="1" applyFont="1" applyBorder="1" applyAlignment="1">
      <alignment horizontal="center" vertical="center"/>
    </xf>
    <xf numFmtId="4" fontId="6" fillId="0" borderId="10" xfId="0" applyNumberFormat="1" applyFont="1" applyBorder="1" applyAlignment="1">
      <alignment horizontal="right" vertical="center"/>
    </xf>
    <xf numFmtId="10" fontId="6" fillId="0" borderId="33" xfId="0" applyNumberFormat="1" applyFont="1" applyFill="1" applyBorder="1" applyAlignment="1">
      <alignment horizontal="center" vertical="center" wrapText="1"/>
    </xf>
    <xf numFmtId="3" fontId="6" fillId="0" borderId="33" xfId="0" applyNumberFormat="1" applyFont="1" applyFill="1" applyBorder="1" applyAlignment="1">
      <alignment horizontal="center" vertical="center" wrapText="1"/>
    </xf>
    <xf numFmtId="10" fontId="6" fillId="0" borderId="39" xfId="0" applyNumberFormat="1" applyFont="1" applyFill="1" applyBorder="1" applyAlignment="1">
      <alignment horizontal="center" vertical="center" wrapText="1"/>
    </xf>
    <xf numFmtId="10" fontId="6" fillId="0" borderId="39" xfId="0" applyNumberFormat="1"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44" fontId="2" fillId="0" borderId="33" xfId="49" applyNumberFormat="1" applyFont="1" applyBorder="1" applyAlignment="1">
      <alignment vertical="center"/>
    </xf>
    <xf numFmtId="0" fontId="4" fillId="0" borderId="0" xfId="0" applyFont="1" applyBorder="1" applyAlignment="1">
      <alignment horizontal="center"/>
    </xf>
    <xf numFmtId="0" fontId="3" fillId="0" borderId="0" xfId="0" applyFont="1" applyBorder="1" applyAlignment="1">
      <alignment horizontal="center"/>
    </xf>
    <xf numFmtId="0" fontId="8" fillId="0" borderId="1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8" xfId="0" applyFont="1" applyBorder="1" applyAlignment="1">
      <alignment horizontal="center" vertical="center" wrapText="1"/>
    </xf>
    <xf numFmtId="0" fontId="7" fillId="0" borderId="0" xfId="0" applyFont="1" applyBorder="1" applyAlignment="1">
      <alignment horizontal="center"/>
    </xf>
    <xf numFmtId="0" fontId="7" fillId="0" borderId="17" xfId="0" applyFont="1" applyBorder="1" applyAlignment="1">
      <alignment horizontal="center"/>
    </xf>
    <xf numFmtId="0" fontId="14" fillId="0" borderId="0" xfId="0" applyFont="1" applyBorder="1" applyAlignment="1">
      <alignment horizontal="center"/>
    </xf>
    <xf numFmtId="0" fontId="0" fillId="0" borderId="0" xfId="0" applyFont="1" applyBorder="1" applyAlignment="1">
      <alignment horizontal="center"/>
    </xf>
    <xf numFmtId="0" fontId="6" fillId="0" borderId="25"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5" xfId="0" applyFont="1" applyBorder="1" applyAlignment="1">
      <alignment horizontal="left" vertical="center" wrapText="1"/>
    </xf>
    <xf numFmtId="0" fontId="6" fillId="0" borderId="38" xfId="0" applyFont="1" applyBorder="1" applyAlignment="1">
      <alignment horizontal="left" vertical="center" wrapText="1"/>
    </xf>
    <xf numFmtId="0" fontId="6" fillId="0" borderId="26" xfId="0" applyFont="1" applyBorder="1" applyAlignment="1">
      <alignment horizontal="left" vertical="center" wrapText="1"/>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7" fillId="0" borderId="0" xfId="0" applyFont="1" applyAlignment="1">
      <alignment horizontal="center"/>
    </xf>
    <xf numFmtId="0" fontId="7" fillId="0" borderId="52" xfId="0" applyFont="1" applyBorder="1" applyAlignment="1">
      <alignment horizontal="center"/>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51" xfId="0" applyFont="1" applyBorder="1" applyAlignment="1">
      <alignment horizontal="left" vertical="center" wrapText="1"/>
    </xf>
    <xf numFmtId="0" fontId="6" fillId="0" borderId="27" xfId="0" applyFont="1" applyFill="1" applyBorder="1" applyAlignment="1">
      <alignment horizontal="left" wrapText="1"/>
    </xf>
    <xf numFmtId="0" fontId="6" fillId="0" borderId="55" xfId="0" applyFont="1" applyFill="1" applyBorder="1" applyAlignment="1">
      <alignment horizontal="left" wrapText="1"/>
    </xf>
    <xf numFmtId="0" fontId="6" fillId="0" borderId="56" xfId="0" applyFont="1" applyFill="1" applyBorder="1" applyAlignment="1">
      <alignment horizontal="left" wrapText="1"/>
    </xf>
    <xf numFmtId="0" fontId="8" fillId="0" borderId="36"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24" xfId="0" applyFont="1" applyFill="1" applyBorder="1" applyAlignment="1">
      <alignment horizontal="left" vertical="center" wrapText="1"/>
    </xf>
    <xf numFmtId="0" fontId="6" fillId="0" borderId="25" xfId="0" applyFont="1" applyFill="1" applyBorder="1" applyAlignment="1">
      <alignment horizontal="left" vertical="center"/>
    </xf>
    <xf numFmtId="0" fontId="6" fillId="0" borderId="38" xfId="0" applyFont="1" applyFill="1" applyBorder="1" applyAlignment="1">
      <alignment horizontal="left" vertical="center"/>
    </xf>
    <xf numFmtId="0" fontId="6" fillId="0" borderId="26" xfId="0" applyFont="1" applyFill="1" applyBorder="1" applyAlignment="1">
      <alignment horizontal="left" vertical="center"/>
    </xf>
    <xf numFmtId="0" fontId="6" fillId="0" borderId="3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0" xfId="0" applyFont="1" applyFill="1" applyBorder="1" applyAlignment="1">
      <alignment horizontal="center" vertical="center"/>
    </xf>
    <xf numFmtId="0" fontId="2" fillId="0" borderId="11" xfId="0" applyFont="1" applyBorder="1" applyAlignment="1">
      <alignment horizontal="center"/>
    </xf>
    <xf numFmtId="0" fontId="59" fillId="0" borderId="39" xfId="0" applyFont="1" applyBorder="1" applyAlignment="1">
      <alignment horizontal="left" vertical="center" wrapText="1"/>
    </xf>
    <xf numFmtId="0" fontId="59" fillId="0" borderId="40" xfId="0" applyFont="1" applyBorder="1" applyAlignment="1">
      <alignment horizontal="left" vertical="center" wrapText="1"/>
    </xf>
    <xf numFmtId="0" fontId="59" fillId="0" borderId="41" xfId="0" applyFont="1" applyBorder="1" applyAlignment="1">
      <alignment horizontal="left" vertical="center" wrapText="1"/>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0" fontId="59" fillId="0" borderId="38" xfId="0" applyFont="1" applyBorder="1" applyAlignment="1">
      <alignment horizontal="left" vertical="center" wrapText="1"/>
    </xf>
    <xf numFmtId="0" fontId="59" fillId="0" borderId="26" xfId="0" applyFont="1" applyBorder="1" applyAlignment="1">
      <alignment horizontal="left" vertical="center" wrapText="1"/>
    </xf>
    <xf numFmtId="0" fontId="59" fillId="0" borderId="36" xfId="0" applyFont="1" applyBorder="1" applyAlignment="1">
      <alignment horizontal="left" vertical="center" wrapText="1"/>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3" fillId="0" borderId="29" xfId="0" applyFont="1" applyBorder="1" applyAlignment="1">
      <alignment horizontal="left"/>
    </xf>
    <xf numFmtId="0" fontId="6" fillId="0" borderId="57" xfId="0" applyFont="1" applyFill="1" applyBorder="1" applyAlignment="1">
      <alignment horizontal="justify" vertical="center" wrapText="1"/>
    </xf>
    <xf numFmtId="0" fontId="6" fillId="0" borderId="58"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60" xfId="0" applyFont="1" applyFill="1" applyBorder="1" applyAlignment="1">
      <alignment horizontal="justify" vertical="center" wrapText="1"/>
    </xf>
    <xf numFmtId="0" fontId="6" fillId="0" borderId="61" xfId="0" applyFont="1" applyFill="1" applyBorder="1" applyAlignment="1">
      <alignment horizontal="justify" vertical="center" wrapText="1"/>
    </xf>
    <xf numFmtId="0" fontId="6" fillId="0" borderId="62" xfId="0" applyFont="1" applyFill="1" applyBorder="1" applyAlignment="1">
      <alignment horizontal="justify" vertical="center" wrapText="1"/>
    </xf>
    <xf numFmtId="0" fontId="8" fillId="0" borderId="63" xfId="0" applyFont="1" applyBorder="1" applyAlignment="1">
      <alignment horizontal="left" vertical="center"/>
    </xf>
    <xf numFmtId="0" fontId="8" fillId="0" borderId="64" xfId="0" applyFont="1" applyBorder="1" applyAlignment="1">
      <alignment horizontal="left" vertical="center"/>
    </xf>
    <xf numFmtId="0" fontId="8" fillId="0" borderId="65" xfId="0" applyFont="1" applyBorder="1" applyAlignment="1">
      <alignment horizontal="left" vertical="center"/>
    </xf>
    <xf numFmtId="0" fontId="10" fillId="0" borderId="24" xfId="0" applyFont="1" applyFill="1" applyBorder="1" applyAlignment="1">
      <alignment horizontal="left" vertical="center"/>
    </xf>
    <xf numFmtId="0" fontId="6" fillId="0" borderId="24" xfId="0" applyFont="1" applyFill="1" applyBorder="1" applyAlignment="1">
      <alignment horizontal="left" vertical="center"/>
    </xf>
    <xf numFmtId="0" fontId="8" fillId="0" borderId="29" xfId="0" applyFont="1" applyBorder="1" applyAlignment="1">
      <alignment horizontal="left" vertical="center"/>
    </xf>
    <xf numFmtId="0" fontId="6" fillId="0" borderId="30" xfId="0" applyFont="1" applyFill="1" applyBorder="1" applyAlignment="1">
      <alignment horizontal="left" vertical="center"/>
    </xf>
    <xf numFmtId="0" fontId="7" fillId="0" borderId="66" xfId="0" applyFont="1" applyBorder="1" applyAlignment="1">
      <alignment horizontal="center"/>
    </xf>
    <xf numFmtId="0" fontId="18" fillId="0" borderId="24" xfId="0" applyFont="1" applyFill="1" applyBorder="1" applyAlignment="1">
      <alignment horizontal="justify" vertical="center" wrapText="1"/>
    </xf>
    <xf numFmtId="0" fontId="18" fillId="0" borderId="30" xfId="0" applyFont="1" applyFill="1" applyBorder="1" applyAlignment="1">
      <alignment horizontal="justify" vertical="center" wrapText="1"/>
    </xf>
    <xf numFmtId="0" fontId="6" fillId="0" borderId="24" xfId="0" applyFont="1" applyBorder="1" applyAlignment="1">
      <alignment horizontal="left" vertical="center"/>
    </xf>
    <xf numFmtId="0" fontId="8" fillId="0" borderId="24" xfId="0" applyFont="1" applyBorder="1" applyAlignment="1">
      <alignment horizontal="left" vertical="center"/>
    </xf>
    <xf numFmtId="0" fontId="8" fillId="0" borderId="29" xfId="0" applyFont="1" applyBorder="1" applyAlignment="1">
      <alignment horizontal="left"/>
    </xf>
    <xf numFmtId="0" fontId="8" fillId="0" borderId="24" xfId="0" applyFont="1" applyBorder="1" applyAlignment="1">
      <alignment horizontal="left"/>
    </xf>
    <xf numFmtId="0" fontId="6" fillId="0" borderId="30" xfId="0" applyFont="1" applyFill="1" applyBorder="1" applyAlignment="1">
      <alignment horizontal="left" vertical="center"/>
    </xf>
    <xf numFmtId="0" fontId="6" fillId="0" borderId="24" xfId="0" applyFont="1" applyBorder="1" applyAlignment="1">
      <alignment horizontal="center" vertical="center"/>
    </xf>
    <xf numFmtId="0" fontId="8" fillId="0" borderId="24" xfId="0" applyFont="1" applyBorder="1" applyAlignment="1">
      <alignment horizontal="justify" vertical="center" wrapText="1"/>
    </xf>
    <xf numFmtId="0" fontId="0" fillId="0" borderId="24" xfId="0" applyFont="1" applyBorder="1" applyAlignment="1">
      <alignment horizontal="justify"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3" fillId="0" borderId="36" xfId="0" applyFont="1" applyBorder="1" applyAlignment="1">
      <alignment horizontal="right"/>
    </xf>
    <xf numFmtId="0" fontId="3" fillId="0" borderId="17" xfId="0" applyFont="1" applyBorder="1" applyAlignment="1">
      <alignment horizontal="right"/>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25" xfId="0" applyFont="1" applyBorder="1" applyAlignment="1">
      <alignment horizontal="left" vertical="center"/>
    </xf>
    <xf numFmtId="0" fontId="8" fillId="0" borderId="38" xfId="0" applyFont="1" applyBorder="1" applyAlignment="1">
      <alignment horizontal="left" vertical="center"/>
    </xf>
    <xf numFmtId="0" fontId="8" fillId="0" borderId="26" xfId="0" applyFont="1" applyBorder="1" applyAlignment="1">
      <alignment horizontal="left" vertical="center"/>
    </xf>
    <xf numFmtId="0" fontId="8" fillId="0" borderId="44"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left"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152400</xdr:rowOff>
    </xdr:from>
    <xdr:to>
      <xdr:col>2</xdr:col>
      <xdr:colOff>361950</xdr:colOff>
      <xdr:row>1</xdr:row>
      <xdr:rowOff>152400</xdr:rowOff>
    </xdr:to>
    <xdr:pic>
      <xdr:nvPicPr>
        <xdr:cNvPr id="1" name="3 Imagen" descr="J:\LOGOTIPO MUNICIPAL.png"/>
        <xdr:cNvPicPr preferRelativeResize="1">
          <a:picLocks noChangeAspect="1"/>
        </xdr:cNvPicPr>
      </xdr:nvPicPr>
      <xdr:blipFill>
        <a:blip r:embed="rId1"/>
        <a:stretch>
          <a:fillRect/>
        </a:stretch>
      </xdr:blipFill>
      <xdr:spPr>
        <a:xfrm>
          <a:off x="304800" y="304800"/>
          <a:ext cx="962025" cy="0"/>
        </a:xfrm>
        <a:prstGeom prst="rect">
          <a:avLst/>
        </a:prstGeom>
        <a:noFill/>
        <a:ln w="9525" cmpd="sng">
          <a:noFill/>
        </a:ln>
      </xdr:spPr>
    </xdr:pic>
    <xdr:clientData/>
  </xdr:twoCellAnchor>
  <xdr:twoCellAnchor>
    <xdr:from>
      <xdr:col>21</xdr:col>
      <xdr:colOff>571500</xdr:colOff>
      <xdr:row>1</xdr:row>
      <xdr:rowOff>57150</xdr:rowOff>
    </xdr:from>
    <xdr:to>
      <xdr:col>24</xdr:col>
      <xdr:colOff>57150</xdr:colOff>
      <xdr:row>9</xdr:row>
      <xdr:rowOff>0</xdr:rowOff>
    </xdr:to>
    <xdr:grpSp>
      <xdr:nvGrpSpPr>
        <xdr:cNvPr id="2" name="4 Grupo"/>
        <xdr:cNvGrpSpPr>
          <a:grpSpLocks/>
        </xdr:cNvGrpSpPr>
      </xdr:nvGrpSpPr>
      <xdr:grpSpPr>
        <a:xfrm>
          <a:off x="14563725" y="209550"/>
          <a:ext cx="1171575" cy="1314450"/>
          <a:chOff x="4722663" y="-5817"/>
          <a:chExt cx="865397" cy="1146666"/>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846415" y="-5817"/>
            <a:ext cx="582845" cy="759380"/>
          </a:xfrm>
          <a:prstGeom prst="rect">
            <a:avLst/>
          </a:prstGeom>
          <a:noFill/>
          <a:ln w="9525" cmpd="sng">
            <a:noFill/>
          </a:ln>
        </xdr:spPr>
      </xdr:pic>
      <xdr:sp>
        <xdr:nvSpPr>
          <xdr:cNvPr id="4" name="Rectangle 7"/>
          <xdr:cNvSpPr>
            <a:spLocks/>
          </xdr:cNvSpPr>
        </xdr:nvSpPr>
        <xdr:spPr>
          <a:xfrm>
            <a:off x="4722663" y="719163"/>
            <a:ext cx="865397" cy="42168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a:t>
            </a:r>
            <a:r>
              <a:rPr lang="en-US" cap="none" sz="900" b="0" i="0" u="none" baseline="0">
                <a:solidFill>
                  <a:srgbClr val="000000"/>
                </a:solidFill>
              </a:rPr>
              <a:t>PINAL DE AMOLES
</a:t>
            </a:r>
          </a:p>
        </xdr:txBody>
      </xdr:sp>
    </xdr:grpSp>
    <xdr:clientData/>
  </xdr:twoCellAnchor>
  <xdr:twoCellAnchor editAs="oneCell">
    <xdr:from>
      <xdr:col>1</xdr:col>
      <xdr:colOff>28575</xdr:colOff>
      <xdr:row>1</xdr:row>
      <xdr:rowOff>19050</xdr:rowOff>
    </xdr:from>
    <xdr:to>
      <xdr:col>2</xdr:col>
      <xdr:colOff>676275</xdr:colOff>
      <xdr:row>1</xdr:row>
      <xdr:rowOff>19050</xdr:rowOff>
    </xdr:to>
    <xdr:pic>
      <xdr:nvPicPr>
        <xdr:cNvPr id="5" name="7 Imagen" descr="J:\LOGOTIPO MUNICIPAL.png"/>
        <xdr:cNvPicPr preferRelativeResize="1">
          <a:picLocks noChangeAspect="1"/>
        </xdr:cNvPicPr>
      </xdr:nvPicPr>
      <xdr:blipFill>
        <a:blip r:embed="rId1"/>
        <a:stretch>
          <a:fillRect/>
        </a:stretch>
      </xdr:blipFill>
      <xdr:spPr>
        <a:xfrm>
          <a:off x="257175" y="171450"/>
          <a:ext cx="1323975" cy="0"/>
        </a:xfrm>
        <a:prstGeom prst="rect">
          <a:avLst/>
        </a:prstGeom>
        <a:noFill/>
        <a:ln w="9525" cmpd="sng">
          <a:noFill/>
        </a:ln>
      </xdr:spPr>
    </xdr:pic>
    <xdr:clientData/>
  </xdr:twoCellAnchor>
  <xdr:twoCellAnchor editAs="oneCell">
    <xdr:from>
      <xdr:col>1</xdr:col>
      <xdr:colOff>19050</xdr:colOff>
      <xdr:row>1</xdr:row>
      <xdr:rowOff>76200</xdr:rowOff>
    </xdr:from>
    <xdr:to>
      <xdr:col>2</xdr:col>
      <xdr:colOff>685800</xdr:colOff>
      <xdr:row>8</xdr:row>
      <xdr:rowOff>152400</xdr:rowOff>
    </xdr:to>
    <xdr:pic>
      <xdr:nvPicPr>
        <xdr:cNvPr id="6" name="8 Imagen" descr="J:\LOGOTIPO MUNICIPAL.png"/>
        <xdr:cNvPicPr preferRelativeResize="1">
          <a:picLocks noChangeAspect="1"/>
        </xdr:cNvPicPr>
      </xdr:nvPicPr>
      <xdr:blipFill>
        <a:blip r:embed="rId1"/>
        <a:stretch>
          <a:fillRect/>
        </a:stretch>
      </xdr:blipFill>
      <xdr:spPr>
        <a:xfrm>
          <a:off x="247650" y="228600"/>
          <a:ext cx="1343025" cy="1285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152400</xdr:rowOff>
    </xdr:from>
    <xdr:to>
      <xdr:col>2</xdr:col>
      <xdr:colOff>542925</xdr:colOff>
      <xdr:row>8</xdr:row>
      <xdr:rowOff>133350</xdr:rowOff>
    </xdr:to>
    <xdr:pic>
      <xdr:nvPicPr>
        <xdr:cNvPr id="1" name="7 Imagen" descr="J:\LOGOTIPO MUNICIPAL.png"/>
        <xdr:cNvPicPr preferRelativeResize="1">
          <a:picLocks noChangeAspect="1"/>
        </xdr:cNvPicPr>
      </xdr:nvPicPr>
      <xdr:blipFill>
        <a:blip r:embed="rId1"/>
        <a:stretch>
          <a:fillRect/>
        </a:stretch>
      </xdr:blipFill>
      <xdr:spPr>
        <a:xfrm>
          <a:off x="257175" y="323850"/>
          <a:ext cx="1171575" cy="1190625"/>
        </a:xfrm>
        <a:prstGeom prst="rect">
          <a:avLst/>
        </a:prstGeom>
        <a:noFill/>
        <a:ln w="9525" cmpd="sng">
          <a:noFill/>
        </a:ln>
      </xdr:spPr>
    </xdr:pic>
    <xdr:clientData/>
  </xdr:twoCellAnchor>
  <xdr:twoCellAnchor>
    <xdr:from>
      <xdr:col>20</xdr:col>
      <xdr:colOff>733425</xdr:colOff>
      <xdr:row>1</xdr:row>
      <xdr:rowOff>123825</xdr:rowOff>
    </xdr:from>
    <xdr:to>
      <xdr:col>22</xdr:col>
      <xdr:colOff>514350</xdr:colOff>
      <xdr:row>8</xdr:row>
      <xdr:rowOff>95250</xdr:rowOff>
    </xdr:to>
    <xdr:grpSp>
      <xdr:nvGrpSpPr>
        <xdr:cNvPr id="2" name="8 Grupo"/>
        <xdr:cNvGrpSpPr>
          <a:grpSpLocks/>
        </xdr:cNvGrpSpPr>
      </xdr:nvGrpSpPr>
      <xdr:grpSpPr>
        <a:xfrm>
          <a:off x="14820900" y="295275"/>
          <a:ext cx="1076325" cy="1181100"/>
          <a:chOff x="4722663" y="19050"/>
          <a:chExt cx="1040163"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888309" y="19050"/>
            <a:ext cx="618897" cy="759458"/>
          </a:xfrm>
          <a:prstGeom prst="rect">
            <a:avLst/>
          </a:prstGeom>
          <a:noFill/>
          <a:ln w="9525" cmpd="sng">
            <a:noFill/>
          </a:ln>
        </xdr:spPr>
      </xdr:pic>
      <xdr:sp>
        <xdr:nvSpPr>
          <xdr:cNvPr id="4" name="Rectangle 7"/>
          <xdr:cNvSpPr>
            <a:spLocks/>
          </xdr:cNvSpPr>
        </xdr:nvSpPr>
        <xdr:spPr>
          <a:xfrm>
            <a:off x="4722663" y="719053"/>
            <a:ext cx="1040163"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152400</xdr:rowOff>
    </xdr:from>
    <xdr:to>
      <xdr:col>3</xdr:col>
      <xdr:colOff>9525</xdr:colOff>
      <xdr:row>9</xdr:row>
      <xdr:rowOff>0</xdr:rowOff>
    </xdr:to>
    <xdr:pic>
      <xdr:nvPicPr>
        <xdr:cNvPr id="1" name="7 Imagen" descr="J:\LOGOTIPO MUNICIPAL.png"/>
        <xdr:cNvPicPr preferRelativeResize="1">
          <a:picLocks noChangeAspect="1"/>
        </xdr:cNvPicPr>
      </xdr:nvPicPr>
      <xdr:blipFill>
        <a:blip r:embed="rId1"/>
        <a:stretch>
          <a:fillRect/>
        </a:stretch>
      </xdr:blipFill>
      <xdr:spPr>
        <a:xfrm>
          <a:off x="152400" y="323850"/>
          <a:ext cx="1352550" cy="1219200"/>
        </a:xfrm>
        <a:prstGeom prst="rect">
          <a:avLst/>
        </a:prstGeom>
        <a:noFill/>
        <a:ln w="9525" cmpd="sng">
          <a:noFill/>
        </a:ln>
      </xdr:spPr>
    </xdr:pic>
    <xdr:clientData/>
  </xdr:twoCellAnchor>
  <xdr:twoCellAnchor>
    <xdr:from>
      <xdr:col>19</xdr:col>
      <xdr:colOff>733425</xdr:colOff>
      <xdr:row>1</xdr:row>
      <xdr:rowOff>133350</xdr:rowOff>
    </xdr:from>
    <xdr:to>
      <xdr:col>21</xdr:col>
      <xdr:colOff>428625</xdr:colOff>
      <xdr:row>8</xdr:row>
      <xdr:rowOff>95250</xdr:rowOff>
    </xdr:to>
    <xdr:grpSp>
      <xdr:nvGrpSpPr>
        <xdr:cNvPr id="2" name="8 Grupo"/>
        <xdr:cNvGrpSpPr>
          <a:grpSpLocks/>
        </xdr:cNvGrpSpPr>
      </xdr:nvGrpSpPr>
      <xdr:grpSpPr>
        <a:xfrm>
          <a:off x="14087475" y="304800"/>
          <a:ext cx="1038225" cy="1171575"/>
          <a:chOff x="4722663" y="28073"/>
          <a:chExt cx="957318" cy="1112776"/>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889236" y="28073"/>
            <a:ext cx="582767" cy="759470"/>
          </a:xfrm>
          <a:prstGeom prst="rect">
            <a:avLst/>
          </a:prstGeom>
          <a:noFill/>
          <a:ln w="9525" cmpd="sng">
            <a:noFill/>
          </a:ln>
        </xdr:spPr>
      </xdr:pic>
      <xdr:sp>
        <xdr:nvSpPr>
          <xdr:cNvPr id="4" name="Rectangle 7"/>
          <xdr:cNvSpPr>
            <a:spLocks/>
          </xdr:cNvSpPr>
        </xdr:nvSpPr>
        <xdr:spPr>
          <a:xfrm>
            <a:off x="4722663" y="719107"/>
            <a:ext cx="957318" cy="421742"/>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2</xdr:row>
      <xdr:rowOff>9525</xdr:rowOff>
    </xdr:from>
    <xdr:to>
      <xdr:col>2</xdr:col>
      <xdr:colOff>704850</xdr:colOff>
      <xdr:row>9</xdr:row>
      <xdr:rowOff>19050</xdr:rowOff>
    </xdr:to>
    <xdr:pic>
      <xdr:nvPicPr>
        <xdr:cNvPr id="1" name="7 Imagen" descr="J:\LOGOTIPO MUNICIPAL.png"/>
        <xdr:cNvPicPr preferRelativeResize="1">
          <a:picLocks noChangeAspect="1"/>
        </xdr:cNvPicPr>
      </xdr:nvPicPr>
      <xdr:blipFill>
        <a:blip r:embed="rId1"/>
        <a:stretch>
          <a:fillRect/>
        </a:stretch>
      </xdr:blipFill>
      <xdr:spPr>
        <a:xfrm>
          <a:off x="161925" y="342900"/>
          <a:ext cx="1285875" cy="1219200"/>
        </a:xfrm>
        <a:prstGeom prst="rect">
          <a:avLst/>
        </a:prstGeom>
        <a:noFill/>
        <a:ln w="9525" cmpd="sng">
          <a:noFill/>
        </a:ln>
      </xdr:spPr>
    </xdr:pic>
    <xdr:clientData/>
  </xdr:twoCellAnchor>
  <xdr:twoCellAnchor>
    <xdr:from>
      <xdr:col>21</xdr:col>
      <xdr:colOff>466725</xdr:colOff>
      <xdr:row>1</xdr:row>
      <xdr:rowOff>133350</xdr:rowOff>
    </xdr:from>
    <xdr:to>
      <xdr:col>23</xdr:col>
      <xdr:colOff>238125</xdr:colOff>
      <xdr:row>8</xdr:row>
      <xdr:rowOff>161925</xdr:rowOff>
    </xdr:to>
    <xdr:grpSp>
      <xdr:nvGrpSpPr>
        <xdr:cNvPr id="2" name="8 Grupo"/>
        <xdr:cNvGrpSpPr>
          <a:grpSpLocks/>
        </xdr:cNvGrpSpPr>
      </xdr:nvGrpSpPr>
      <xdr:grpSpPr>
        <a:xfrm>
          <a:off x="14563725" y="304800"/>
          <a:ext cx="1123950" cy="1238250"/>
          <a:chOff x="4600649" y="54015"/>
          <a:chExt cx="1107485" cy="1139280"/>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839866" y="54015"/>
            <a:ext cx="582814" cy="759330"/>
          </a:xfrm>
          <a:prstGeom prst="rect">
            <a:avLst/>
          </a:prstGeom>
          <a:noFill/>
          <a:ln w="9525" cmpd="sng">
            <a:noFill/>
          </a:ln>
        </xdr:spPr>
      </xdr:pic>
      <xdr:sp>
        <xdr:nvSpPr>
          <xdr:cNvPr id="4" name="Rectangle 7"/>
          <xdr:cNvSpPr>
            <a:spLocks/>
          </xdr:cNvSpPr>
        </xdr:nvSpPr>
        <xdr:spPr>
          <a:xfrm>
            <a:off x="4600649" y="719070"/>
            <a:ext cx="1107485" cy="4742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114300</xdr:rowOff>
    </xdr:from>
    <xdr:to>
      <xdr:col>26</xdr:col>
      <xdr:colOff>38100</xdr:colOff>
      <xdr:row>8</xdr:row>
      <xdr:rowOff>66675</xdr:rowOff>
    </xdr:to>
    <xdr:grpSp>
      <xdr:nvGrpSpPr>
        <xdr:cNvPr id="1" name="1 Grupo"/>
        <xdr:cNvGrpSpPr>
          <a:grpSpLocks/>
        </xdr:cNvGrpSpPr>
      </xdr:nvGrpSpPr>
      <xdr:grpSpPr>
        <a:xfrm>
          <a:off x="14916150" y="257175"/>
          <a:ext cx="1047750" cy="1162050"/>
          <a:chOff x="4812109" y="19050"/>
          <a:chExt cx="770638" cy="1062480"/>
        </a:xfrm>
        <a:solidFill>
          <a:srgbClr val="FFFFFF"/>
        </a:solidFill>
      </xdr:grpSpPr>
      <xdr:pic>
        <xdr:nvPicPr>
          <xdr:cNvPr id="2" name="Imagen 4"/>
          <xdr:cNvPicPr preferRelativeResize="1">
            <a:picLocks noChangeAspect="1"/>
          </xdr:cNvPicPr>
        </xdr:nvPicPr>
        <xdr:blipFill>
          <a:blip r:embed="rId1"/>
          <a:srcRect l="6669" t="16229" r="84298" b="58639"/>
          <a:stretch>
            <a:fillRect/>
          </a:stretch>
        </xdr:blipFill>
        <xdr:spPr>
          <a:xfrm>
            <a:off x="4924429" y="19050"/>
            <a:ext cx="582795" cy="759408"/>
          </a:xfrm>
          <a:prstGeom prst="rect">
            <a:avLst/>
          </a:prstGeom>
          <a:noFill/>
          <a:ln w="9525" cmpd="sng">
            <a:noFill/>
          </a:ln>
        </xdr:spPr>
      </xdr:pic>
      <xdr:sp>
        <xdr:nvSpPr>
          <xdr:cNvPr id="3" name="Rectangle 7"/>
          <xdr:cNvSpPr>
            <a:spLocks/>
          </xdr:cNvSpPr>
        </xdr:nvSpPr>
        <xdr:spPr>
          <a:xfrm>
            <a:off x="4812109" y="719224"/>
            <a:ext cx="770638" cy="36230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a:t>
            </a:r>
            <a:r>
              <a:rPr lang="en-US" cap="none" sz="900" b="0" i="0" u="none" baseline="0">
                <a:solidFill>
                  <a:srgbClr val="000000"/>
                </a:solidFill>
              </a:rPr>
              <a:t>PINAL DE AMOLES
</a:t>
            </a:r>
          </a:p>
        </xdr:txBody>
      </xdr:sp>
    </xdr:grpSp>
    <xdr:clientData/>
  </xdr:twoCellAnchor>
  <xdr:twoCellAnchor editAs="oneCell">
    <xdr:from>
      <xdr:col>1</xdr:col>
      <xdr:colOff>85725</xdr:colOff>
      <xdr:row>1</xdr:row>
      <xdr:rowOff>104775</xdr:rowOff>
    </xdr:from>
    <xdr:to>
      <xdr:col>2</xdr:col>
      <xdr:colOff>781050</xdr:colOff>
      <xdr:row>9</xdr:row>
      <xdr:rowOff>19050</xdr:rowOff>
    </xdr:to>
    <xdr:pic>
      <xdr:nvPicPr>
        <xdr:cNvPr id="4" name="4 Imagen" descr="J:\LOGOTIPO MUNICIPAL.png"/>
        <xdr:cNvPicPr preferRelativeResize="1">
          <a:picLocks noChangeAspect="1"/>
        </xdr:cNvPicPr>
      </xdr:nvPicPr>
      <xdr:blipFill>
        <a:blip r:embed="rId2"/>
        <a:stretch>
          <a:fillRect/>
        </a:stretch>
      </xdr:blipFill>
      <xdr:spPr>
        <a:xfrm>
          <a:off x="447675" y="247650"/>
          <a:ext cx="1343025" cy="1285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400050</xdr:colOff>
      <xdr:row>1</xdr:row>
      <xdr:rowOff>57150</xdr:rowOff>
    </xdr:from>
    <xdr:to>
      <xdr:col>27</xdr:col>
      <xdr:colOff>95250</xdr:colOff>
      <xdr:row>8</xdr:row>
      <xdr:rowOff>114300</xdr:rowOff>
    </xdr:to>
    <xdr:grpSp>
      <xdr:nvGrpSpPr>
        <xdr:cNvPr id="1" name="8 Grupo"/>
        <xdr:cNvGrpSpPr>
          <a:grpSpLocks/>
        </xdr:cNvGrpSpPr>
      </xdr:nvGrpSpPr>
      <xdr:grpSpPr>
        <a:xfrm>
          <a:off x="14916150" y="200025"/>
          <a:ext cx="1085850" cy="1266825"/>
          <a:chOff x="4812109" y="19050"/>
          <a:chExt cx="770638" cy="1168433"/>
        </a:xfrm>
        <a:solidFill>
          <a:srgbClr val="FFFFFF"/>
        </a:solidFill>
      </xdr:grpSpPr>
      <xdr:pic>
        <xdr:nvPicPr>
          <xdr:cNvPr id="2" name="Imagen 4"/>
          <xdr:cNvPicPr preferRelativeResize="1">
            <a:picLocks noChangeAspect="1"/>
          </xdr:cNvPicPr>
        </xdr:nvPicPr>
        <xdr:blipFill>
          <a:blip r:embed="rId1"/>
          <a:srcRect l="6669" t="16229" r="84298" b="58639"/>
          <a:stretch>
            <a:fillRect/>
          </a:stretch>
        </xdr:blipFill>
        <xdr:spPr>
          <a:xfrm>
            <a:off x="4924429" y="19050"/>
            <a:ext cx="582795" cy="759481"/>
          </a:xfrm>
          <a:prstGeom prst="rect">
            <a:avLst/>
          </a:prstGeom>
          <a:noFill/>
          <a:ln w="9525" cmpd="sng">
            <a:noFill/>
          </a:ln>
        </xdr:spPr>
      </xdr:pic>
      <xdr:sp>
        <xdr:nvSpPr>
          <xdr:cNvPr id="3" name="Rectangle 7"/>
          <xdr:cNvSpPr>
            <a:spLocks/>
          </xdr:cNvSpPr>
        </xdr:nvSpPr>
        <xdr:spPr>
          <a:xfrm>
            <a:off x="4812109" y="719233"/>
            <a:ext cx="770638" cy="468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twoCellAnchor editAs="oneCell">
    <xdr:from>
      <xdr:col>1</xdr:col>
      <xdr:colOff>85725</xdr:colOff>
      <xdr:row>1</xdr:row>
      <xdr:rowOff>57150</xdr:rowOff>
    </xdr:from>
    <xdr:to>
      <xdr:col>2</xdr:col>
      <xdr:colOff>781050</xdr:colOff>
      <xdr:row>9</xdr:row>
      <xdr:rowOff>19050</xdr:rowOff>
    </xdr:to>
    <xdr:pic>
      <xdr:nvPicPr>
        <xdr:cNvPr id="4" name="11 Imagen" descr="J:\LOGOTIPO MUNICIPAL.png"/>
        <xdr:cNvPicPr preferRelativeResize="1">
          <a:picLocks noChangeAspect="1"/>
        </xdr:cNvPicPr>
      </xdr:nvPicPr>
      <xdr:blipFill>
        <a:blip r:embed="rId2"/>
        <a:stretch>
          <a:fillRect/>
        </a:stretch>
      </xdr:blipFill>
      <xdr:spPr>
        <a:xfrm>
          <a:off x="266700" y="200025"/>
          <a:ext cx="1343025" cy="1333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57150</xdr:rowOff>
    </xdr:from>
    <xdr:to>
      <xdr:col>2</xdr:col>
      <xdr:colOff>685800</xdr:colOff>
      <xdr:row>9</xdr:row>
      <xdr:rowOff>9525</xdr:rowOff>
    </xdr:to>
    <xdr:pic>
      <xdr:nvPicPr>
        <xdr:cNvPr id="1" name="3 Imagen" descr="J:\LOGOTIPO MUNICIPAL.png"/>
        <xdr:cNvPicPr preferRelativeResize="1">
          <a:picLocks noChangeAspect="1"/>
        </xdr:cNvPicPr>
      </xdr:nvPicPr>
      <xdr:blipFill>
        <a:blip r:embed="rId1"/>
        <a:stretch>
          <a:fillRect/>
        </a:stretch>
      </xdr:blipFill>
      <xdr:spPr>
        <a:xfrm>
          <a:off x="209550" y="361950"/>
          <a:ext cx="1428750" cy="1162050"/>
        </a:xfrm>
        <a:prstGeom prst="rect">
          <a:avLst/>
        </a:prstGeom>
        <a:noFill/>
        <a:ln w="9525" cmpd="sng">
          <a:noFill/>
        </a:ln>
      </xdr:spPr>
    </xdr:pic>
    <xdr:clientData/>
  </xdr:twoCellAnchor>
  <xdr:twoCellAnchor>
    <xdr:from>
      <xdr:col>22</xdr:col>
      <xdr:colOff>142875</xdr:colOff>
      <xdr:row>1</xdr:row>
      <xdr:rowOff>66675</xdr:rowOff>
    </xdr:from>
    <xdr:to>
      <xdr:col>24</xdr:col>
      <xdr:colOff>238125</xdr:colOff>
      <xdr:row>8</xdr:row>
      <xdr:rowOff>85725</xdr:rowOff>
    </xdr:to>
    <xdr:grpSp>
      <xdr:nvGrpSpPr>
        <xdr:cNvPr id="2" name="4 Grupo"/>
        <xdr:cNvGrpSpPr>
          <a:grpSpLocks/>
        </xdr:cNvGrpSpPr>
      </xdr:nvGrpSpPr>
      <xdr:grpSpPr>
        <a:xfrm>
          <a:off x="15011400" y="209550"/>
          <a:ext cx="1104900" cy="1228725"/>
          <a:chOff x="4722663" y="19050"/>
          <a:chExt cx="957318" cy="1121799"/>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924418" y="19050"/>
            <a:ext cx="582767" cy="759458"/>
          </a:xfrm>
          <a:prstGeom prst="rect">
            <a:avLst/>
          </a:prstGeom>
          <a:noFill/>
          <a:ln w="9525" cmpd="sng">
            <a:noFill/>
          </a:ln>
        </xdr:spPr>
      </xdr:pic>
      <xdr:sp>
        <xdr:nvSpPr>
          <xdr:cNvPr id="4" name="Rectangle 7"/>
          <xdr:cNvSpPr>
            <a:spLocks/>
          </xdr:cNvSpPr>
        </xdr:nvSpPr>
        <xdr:spPr>
          <a:xfrm>
            <a:off x="4722663" y="719053"/>
            <a:ext cx="957318"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152400</xdr:rowOff>
    </xdr:from>
    <xdr:to>
      <xdr:col>3</xdr:col>
      <xdr:colOff>9525</xdr:colOff>
      <xdr:row>9</xdr:row>
      <xdr:rowOff>0</xdr:rowOff>
    </xdr:to>
    <xdr:pic>
      <xdr:nvPicPr>
        <xdr:cNvPr id="1" name="7 Imagen" descr="J:\LOGOTIPO MUNICIPAL.png"/>
        <xdr:cNvPicPr preferRelativeResize="1">
          <a:picLocks noChangeAspect="1"/>
        </xdr:cNvPicPr>
      </xdr:nvPicPr>
      <xdr:blipFill>
        <a:blip r:embed="rId1"/>
        <a:stretch>
          <a:fillRect/>
        </a:stretch>
      </xdr:blipFill>
      <xdr:spPr>
        <a:xfrm>
          <a:off x="152400" y="323850"/>
          <a:ext cx="1352550" cy="1219200"/>
        </a:xfrm>
        <a:prstGeom prst="rect">
          <a:avLst/>
        </a:prstGeom>
        <a:noFill/>
        <a:ln w="9525" cmpd="sng">
          <a:noFill/>
        </a:ln>
      </xdr:spPr>
    </xdr:pic>
    <xdr:clientData/>
  </xdr:twoCellAnchor>
  <xdr:twoCellAnchor>
    <xdr:from>
      <xdr:col>21</xdr:col>
      <xdr:colOff>571500</xdr:colOff>
      <xdr:row>1</xdr:row>
      <xdr:rowOff>76200</xdr:rowOff>
    </xdr:from>
    <xdr:to>
      <xdr:col>23</xdr:col>
      <xdr:colOff>352425</xdr:colOff>
      <xdr:row>9</xdr:row>
      <xdr:rowOff>0</xdr:rowOff>
    </xdr:to>
    <xdr:grpSp>
      <xdr:nvGrpSpPr>
        <xdr:cNvPr id="2" name="8 Grupo"/>
        <xdr:cNvGrpSpPr>
          <a:grpSpLocks/>
        </xdr:cNvGrpSpPr>
      </xdr:nvGrpSpPr>
      <xdr:grpSpPr>
        <a:xfrm>
          <a:off x="13849350" y="247650"/>
          <a:ext cx="1085850" cy="1295400"/>
          <a:chOff x="4722662" y="10761"/>
          <a:chExt cx="778454" cy="1130088"/>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793501" y="10761"/>
            <a:ext cx="582867" cy="759419"/>
          </a:xfrm>
          <a:prstGeom prst="rect">
            <a:avLst/>
          </a:prstGeom>
          <a:noFill/>
          <a:ln w="9525" cmpd="sng">
            <a:noFill/>
          </a:ln>
        </xdr:spPr>
      </xdr:pic>
      <xdr:sp>
        <xdr:nvSpPr>
          <xdr:cNvPr id="4" name="Rectangle 7"/>
          <xdr:cNvSpPr>
            <a:spLocks/>
          </xdr:cNvSpPr>
        </xdr:nvSpPr>
        <xdr:spPr>
          <a:xfrm>
            <a:off x="4722662" y="719044"/>
            <a:ext cx="778454" cy="42180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xdr:row>
      <xdr:rowOff>38100</xdr:rowOff>
    </xdr:from>
    <xdr:to>
      <xdr:col>24</xdr:col>
      <xdr:colOff>257175</xdr:colOff>
      <xdr:row>8</xdr:row>
      <xdr:rowOff>114300</xdr:rowOff>
    </xdr:to>
    <xdr:grpSp>
      <xdr:nvGrpSpPr>
        <xdr:cNvPr id="1" name="4 Grupo"/>
        <xdr:cNvGrpSpPr>
          <a:grpSpLocks/>
        </xdr:cNvGrpSpPr>
      </xdr:nvGrpSpPr>
      <xdr:grpSpPr>
        <a:xfrm>
          <a:off x="14525625" y="209550"/>
          <a:ext cx="1104900" cy="1285875"/>
          <a:chOff x="4622014" y="35427"/>
          <a:chExt cx="1057968" cy="1105422"/>
        </a:xfrm>
        <a:solidFill>
          <a:srgbClr val="FFFFFF"/>
        </a:solidFill>
      </xdr:grpSpPr>
      <xdr:pic>
        <xdr:nvPicPr>
          <xdr:cNvPr id="2" name="Imagen 4"/>
          <xdr:cNvPicPr preferRelativeResize="1">
            <a:picLocks noChangeAspect="1"/>
          </xdr:cNvPicPr>
        </xdr:nvPicPr>
        <xdr:blipFill>
          <a:blip r:embed="rId1"/>
          <a:srcRect l="6669" t="16229" r="84298" b="58639"/>
          <a:stretch>
            <a:fillRect/>
          </a:stretch>
        </xdr:blipFill>
        <xdr:spPr>
          <a:xfrm>
            <a:off x="4768543" y="35427"/>
            <a:ext cx="777871" cy="671544"/>
          </a:xfrm>
          <a:prstGeom prst="rect">
            <a:avLst/>
          </a:prstGeom>
          <a:noFill/>
          <a:ln w="9525" cmpd="sng">
            <a:noFill/>
          </a:ln>
        </xdr:spPr>
      </xdr:pic>
      <xdr:sp>
        <xdr:nvSpPr>
          <xdr:cNvPr id="3" name="Rectangle 7"/>
          <xdr:cNvSpPr>
            <a:spLocks/>
          </xdr:cNvSpPr>
        </xdr:nvSpPr>
        <xdr:spPr>
          <a:xfrm>
            <a:off x="4622014" y="719131"/>
            <a:ext cx="1057968" cy="421718"/>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twoCellAnchor editAs="oneCell">
    <xdr:from>
      <xdr:col>1</xdr:col>
      <xdr:colOff>95250</xdr:colOff>
      <xdr:row>1</xdr:row>
      <xdr:rowOff>152400</xdr:rowOff>
    </xdr:from>
    <xdr:to>
      <xdr:col>2</xdr:col>
      <xdr:colOff>485775</xdr:colOff>
      <xdr:row>8</xdr:row>
      <xdr:rowOff>104775</xdr:rowOff>
    </xdr:to>
    <xdr:pic>
      <xdr:nvPicPr>
        <xdr:cNvPr id="4" name="7 Imagen" descr="J:\LOGOTIPO MUNICIPAL.png"/>
        <xdr:cNvPicPr preferRelativeResize="1">
          <a:picLocks noChangeAspect="1"/>
        </xdr:cNvPicPr>
      </xdr:nvPicPr>
      <xdr:blipFill>
        <a:blip r:embed="rId2"/>
        <a:stretch>
          <a:fillRect/>
        </a:stretch>
      </xdr:blipFill>
      <xdr:spPr>
        <a:xfrm>
          <a:off x="323850" y="323850"/>
          <a:ext cx="10668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152400</xdr:rowOff>
    </xdr:from>
    <xdr:to>
      <xdr:col>3</xdr:col>
      <xdr:colOff>9525</xdr:colOff>
      <xdr:row>9</xdr:row>
      <xdr:rowOff>0</xdr:rowOff>
    </xdr:to>
    <xdr:pic>
      <xdr:nvPicPr>
        <xdr:cNvPr id="1" name="7 Imagen" descr="J:\LOGOTIPO MUNICIPAL.png"/>
        <xdr:cNvPicPr preferRelativeResize="1">
          <a:picLocks noChangeAspect="1"/>
        </xdr:cNvPicPr>
      </xdr:nvPicPr>
      <xdr:blipFill>
        <a:blip r:embed="rId1"/>
        <a:stretch>
          <a:fillRect/>
        </a:stretch>
      </xdr:blipFill>
      <xdr:spPr>
        <a:xfrm>
          <a:off x="152400" y="323850"/>
          <a:ext cx="1352550" cy="1219200"/>
        </a:xfrm>
        <a:prstGeom prst="rect">
          <a:avLst/>
        </a:prstGeom>
        <a:noFill/>
        <a:ln w="9525" cmpd="sng">
          <a:noFill/>
        </a:ln>
      </xdr:spPr>
    </xdr:pic>
    <xdr:clientData/>
  </xdr:twoCellAnchor>
  <xdr:twoCellAnchor>
    <xdr:from>
      <xdr:col>22</xdr:col>
      <xdr:colOff>638175</xdr:colOff>
      <xdr:row>1</xdr:row>
      <xdr:rowOff>66675</xdr:rowOff>
    </xdr:from>
    <xdr:to>
      <xdr:col>24</xdr:col>
      <xdr:colOff>428625</xdr:colOff>
      <xdr:row>9</xdr:row>
      <xdr:rowOff>0</xdr:rowOff>
    </xdr:to>
    <xdr:grpSp>
      <xdr:nvGrpSpPr>
        <xdr:cNvPr id="2" name="8 Grupo"/>
        <xdr:cNvGrpSpPr>
          <a:grpSpLocks/>
        </xdr:cNvGrpSpPr>
      </xdr:nvGrpSpPr>
      <xdr:grpSpPr>
        <a:xfrm>
          <a:off x="14554200" y="238125"/>
          <a:ext cx="1104900" cy="1304925"/>
          <a:chOff x="4722663" y="2472"/>
          <a:chExt cx="811882" cy="1138377"/>
        </a:xfrm>
        <a:solidFill>
          <a:srgbClr val="FFFFFF"/>
        </a:solidFill>
      </xdr:grpSpPr>
      <xdr:pic>
        <xdr:nvPicPr>
          <xdr:cNvPr id="3" name="Imagen 4"/>
          <xdr:cNvPicPr preferRelativeResize="1">
            <a:picLocks noChangeAspect="1"/>
          </xdr:cNvPicPr>
        </xdr:nvPicPr>
        <xdr:blipFill>
          <a:blip r:embed="rId2"/>
          <a:srcRect l="6669" t="16229" r="84298" b="58639"/>
          <a:stretch>
            <a:fillRect/>
          </a:stretch>
        </xdr:blipFill>
        <xdr:spPr>
          <a:xfrm>
            <a:off x="4791470" y="2472"/>
            <a:ext cx="582728" cy="759297"/>
          </a:xfrm>
          <a:prstGeom prst="rect">
            <a:avLst/>
          </a:prstGeom>
          <a:noFill/>
          <a:ln w="9525" cmpd="sng">
            <a:noFill/>
          </a:ln>
        </xdr:spPr>
      </xdr:pic>
      <xdr:sp>
        <xdr:nvSpPr>
          <xdr:cNvPr id="4" name="Rectangle 7"/>
          <xdr:cNvSpPr>
            <a:spLocks/>
          </xdr:cNvSpPr>
        </xdr:nvSpPr>
        <xdr:spPr>
          <a:xfrm>
            <a:off x="4722663" y="719080"/>
            <a:ext cx="811882" cy="421769"/>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30</xdr:row>
      <xdr:rowOff>0</xdr:rowOff>
    </xdr:from>
    <xdr:to>
      <xdr:col>7</xdr:col>
      <xdr:colOff>257175</xdr:colOff>
      <xdr:row>30</xdr:row>
      <xdr:rowOff>0</xdr:rowOff>
    </xdr:to>
    <xdr:sp>
      <xdr:nvSpPr>
        <xdr:cNvPr id="1" name="Text Box 7"/>
        <xdr:cNvSpPr txBox="1">
          <a:spLocks noChangeArrowheads="1"/>
        </xdr:cNvSpPr>
      </xdr:nvSpPr>
      <xdr:spPr>
        <a:xfrm>
          <a:off x="219075" y="5791200"/>
          <a:ext cx="42195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ESTADO: QUERETARO
</a:t>
          </a:r>
          <a:r>
            <a:rPr lang="en-US" cap="none" sz="800" b="1" i="0" u="none" baseline="0">
              <a:solidFill>
                <a:srgbClr val="000000"/>
              </a:solidFill>
              <a:latin typeface="Arial"/>
              <a:ea typeface="Arial"/>
              <a:cs typeface="Arial"/>
            </a:rPr>
            <a:t>FONDO DE APORTACIONES PARA LA INFRAESTRUCTURA SOCIAL
</a:t>
          </a:r>
          <a:r>
            <a:rPr lang="en-US" cap="none" sz="800" b="1" i="0" u="none" baseline="0">
              <a:solidFill>
                <a:srgbClr val="000000"/>
              </a:solidFill>
              <a:latin typeface="Arial"/>
              <a:ea typeface="Arial"/>
              <a:cs typeface="Arial"/>
            </a:rPr>
            <a:t>MODALIDAD: INFRAESTRUCTURA SOCIAL MUNICIPAL
</a:t>
          </a:r>
          <a:r>
            <a:rPr lang="en-US" cap="none" sz="800" b="1" i="0" u="none" baseline="0">
              <a:solidFill>
                <a:srgbClr val="000000"/>
              </a:solidFill>
              <a:latin typeface="Arial"/>
              <a:ea typeface="Arial"/>
              <a:cs typeface="Arial"/>
            </a:rPr>
            <a:t>MUNICIPIO: PINAL DE AMOLES 
</a:t>
          </a:r>
          <a:r>
            <a:rPr lang="en-US" cap="none" sz="800" b="1" i="0" u="none" baseline="0">
              <a:solidFill>
                <a:srgbClr val="000000"/>
              </a:solidFill>
              <a:latin typeface="Arial"/>
              <a:ea typeface="Arial"/>
              <a:cs typeface="Arial"/>
            </a:rPr>
            <a:t>ZONA PRIORITARIA:
</a:t>
          </a:r>
          <a:r>
            <a:rPr lang="en-US" cap="none" sz="800" b="1" i="0" u="none" baseline="0">
              <a:solidFill>
                <a:srgbClr val="000000"/>
              </a:solidFill>
              <a:latin typeface="Arial"/>
              <a:ea typeface="Arial"/>
              <a:cs typeface="Arial"/>
            </a:rPr>
            <a:t>DEPENDENCIA NORMATIVA:</a:t>
          </a:r>
        </a:p>
      </xdr:txBody>
    </xdr:sp>
    <xdr:clientData/>
  </xdr:twoCellAnchor>
  <xdr:twoCellAnchor>
    <xdr:from>
      <xdr:col>10</xdr:col>
      <xdr:colOff>533400</xdr:colOff>
      <xdr:row>30</xdr:row>
      <xdr:rowOff>0</xdr:rowOff>
    </xdr:from>
    <xdr:to>
      <xdr:col>20</xdr:col>
      <xdr:colOff>123825</xdr:colOff>
      <xdr:row>30</xdr:row>
      <xdr:rowOff>0</xdr:rowOff>
    </xdr:to>
    <xdr:sp>
      <xdr:nvSpPr>
        <xdr:cNvPr id="2" name="Text Box 8"/>
        <xdr:cNvSpPr txBox="1">
          <a:spLocks noChangeArrowheads="1"/>
        </xdr:cNvSpPr>
      </xdr:nvSpPr>
      <xdr:spPr>
        <a:xfrm>
          <a:off x="6181725" y="5791200"/>
          <a:ext cx="69532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INSTANCIA EJECUTORA: MUNICIPIO DE PINAL DE AMOLES </a:t>
          </a:r>
        </a:p>
      </xdr:txBody>
    </xdr:sp>
    <xdr:clientData/>
  </xdr:twoCellAnchor>
  <xdr:twoCellAnchor>
    <xdr:from>
      <xdr:col>21</xdr:col>
      <xdr:colOff>609600</xdr:colOff>
      <xdr:row>30</xdr:row>
      <xdr:rowOff>0</xdr:rowOff>
    </xdr:from>
    <xdr:to>
      <xdr:col>25</xdr:col>
      <xdr:colOff>0</xdr:colOff>
      <xdr:row>30</xdr:row>
      <xdr:rowOff>0</xdr:rowOff>
    </xdr:to>
    <xdr:sp>
      <xdr:nvSpPr>
        <xdr:cNvPr id="3" name="Text Box 9"/>
        <xdr:cNvSpPr txBox="1">
          <a:spLocks noChangeArrowheads="1"/>
        </xdr:cNvSpPr>
      </xdr:nvSpPr>
      <xdr:spPr>
        <a:xfrm>
          <a:off x="14239875" y="5791200"/>
          <a:ext cx="15144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HOJA: 1  DE: 8</a:t>
          </a:r>
        </a:p>
      </xdr:txBody>
    </xdr:sp>
    <xdr:clientData/>
  </xdr:twoCellAnchor>
  <xdr:twoCellAnchor editAs="oneCell">
    <xdr:from>
      <xdr:col>1</xdr:col>
      <xdr:colOff>76200</xdr:colOff>
      <xdr:row>1</xdr:row>
      <xdr:rowOff>152400</xdr:rowOff>
    </xdr:from>
    <xdr:to>
      <xdr:col>3</xdr:col>
      <xdr:colOff>9525</xdr:colOff>
      <xdr:row>9</xdr:row>
      <xdr:rowOff>0</xdr:rowOff>
    </xdr:to>
    <xdr:pic>
      <xdr:nvPicPr>
        <xdr:cNvPr id="4" name="10 Imagen" descr="J:\LOGOTIPO MUNICIPAL.png"/>
        <xdr:cNvPicPr preferRelativeResize="1">
          <a:picLocks noChangeAspect="1"/>
        </xdr:cNvPicPr>
      </xdr:nvPicPr>
      <xdr:blipFill>
        <a:blip r:embed="rId1"/>
        <a:stretch>
          <a:fillRect/>
        </a:stretch>
      </xdr:blipFill>
      <xdr:spPr>
        <a:xfrm>
          <a:off x="152400" y="323850"/>
          <a:ext cx="1352550" cy="1219200"/>
        </a:xfrm>
        <a:prstGeom prst="rect">
          <a:avLst/>
        </a:prstGeom>
        <a:noFill/>
        <a:ln w="9525" cmpd="sng">
          <a:noFill/>
        </a:ln>
      </xdr:spPr>
    </xdr:pic>
    <xdr:clientData/>
  </xdr:twoCellAnchor>
  <xdr:twoCellAnchor>
    <xdr:from>
      <xdr:col>21</xdr:col>
      <xdr:colOff>571500</xdr:colOff>
      <xdr:row>1</xdr:row>
      <xdr:rowOff>76200</xdr:rowOff>
    </xdr:from>
    <xdr:to>
      <xdr:col>23</xdr:col>
      <xdr:colOff>352425</xdr:colOff>
      <xdr:row>9</xdr:row>
      <xdr:rowOff>0</xdr:rowOff>
    </xdr:to>
    <xdr:grpSp>
      <xdr:nvGrpSpPr>
        <xdr:cNvPr id="5" name="11 Grupo"/>
        <xdr:cNvGrpSpPr>
          <a:grpSpLocks/>
        </xdr:cNvGrpSpPr>
      </xdr:nvGrpSpPr>
      <xdr:grpSpPr>
        <a:xfrm>
          <a:off x="14201775" y="247650"/>
          <a:ext cx="1085850" cy="1295400"/>
          <a:chOff x="4722664" y="10761"/>
          <a:chExt cx="798712" cy="1130088"/>
        </a:xfrm>
        <a:solidFill>
          <a:srgbClr val="FFFFFF"/>
        </a:solidFill>
      </xdr:grpSpPr>
      <xdr:pic>
        <xdr:nvPicPr>
          <xdr:cNvPr id="6" name="Imagen 4"/>
          <xdr:cNvPicPr preferRelativeResize="1">
            <a:picLocks noChangeAspect="1"/>
          </xdr:cNvPicPr>
        </xdr:nvPicPr>
        <xdr:blipFill>
          <a:blip r:embed="rId2"/>
          <a:srcRect l="6669" t="16229" r="84298" b="58639"/>
          <a:stretch>
            <a:fillRect/>
          </a:stretch>
        </xdr:blipFill>
        <xdr:spPr>
          <a:xfrm>
            <a:off x="4812319" y="10761"/>
            <a:ext cx="582860" cy="759419"/>
          </a:xfrm>
          <a:prstGeom prst="rect">
            <a:avLst/>
          </a:prstGeom>
          <a:noFill/>
          <a:ln w="9525" cmpd="sng">
            <a:noFill/>
          </a:ln>
        </xdr:spPr>
      </xdr:pic>
      <xdr:sp>
        <xdr:nvSpPr>
          <xdr:cNvPr id="7" name="Rectangle 7"/>
          <xdr:cNvSpPr>
            <a:spLocks/>
          </xdr:cNvSpPr>
        </xdr:nvSpPr>
        <xdr:spPr>
          <a:xfrm>
            <a:off x="4722664" y="719044"/>
            <a:ext cx="798712" cy="42180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25</xdr:row>
      <xdr:rowOff>0</xdr:rowOff>
    </xdr:from>
    <xdr:to>
      <xdr:col>7</xdr:col>
      <xdr:colOff>257175</xdr:colOff>
      <xdr:row>25</xdr:row>
      <xdr:rowOff>0</xdr:rowOff>
    </xdr:to>
    <xdr:sp>
      <xdr:nvSpPr>
        <xdr:cNvPr id="1" name="Text Box 1"/>
        <xdr:cNvSpPr txBox="1">
          <a:spLocks noChangeArrowheads="1"/>
        </xdr:cNvSpPr>
      </xdr:nvSpPr>
      <xdr:spPr>
        <a:xfrm>
          <a:off x="219075" y="5181600"/>
          <a:ext cx="42195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ESTADO: QUERETARO
</a:t>
          </a:r>
          <a:r>
            <a:rPr lang="en-US" cap="none" sz="800" b="1" i="0" u="none" baseline="0">
              <a:solidFill>
                <a:srgbClr val="000000"/>
              </a:solidFill>
              <a:latin typeface="Arial"/>
              <a:ea typeface="Arial"/>
              <a:cs typeface="Arial"/>
            </a:rPr>
            <a:t>FONDO DE APORTACIONES PARA LA INFRAESTRUCTURA SOCIAL
</a:t>
          </a:r>
          <a:r>
            <a:rPr lang="en-US" cap="none" sz="800" b="1" i="0" u="none" baseline="0">
              <a:solidFill>
                <a:srgbClr val="000000"/>
              </a:solidFill>
              <a:latin typeface="Arial"/>
              <a:ea typeface="Arial"/>
              <a:cs typeface="Arial"/>
            </a:rPr>
            <a:t>MODALIDAD: INFRAESTRUCTURA SOCIAL MUNICIPAL
</a:t>
          </a:r>
          <a:r>
            <a:rPr lang="en-US" cap="none" sz="800" b="1" i="0" u="none" baseline="0">
              <a:solidFill>
                <a:srgbClr val="000000"/>
              </a:solidFill>
              <a:latin typeface="Arial"/>
              <a:ea typeface="Arial"/>
              <a:cs typeface="Arial"/>
            </a:rPr>
            <a:t>MUNICIPIO: PINAL DE AMOLES 
</a:t>
          </a:r>
          <a:r>
            <a:rPr lang="en-US" cap="none" sz="800" b="1" i="0" u="none" baseline="0">
              <a:solidFill>
                <a:srgbClr val="000000"/>
              </a:solidFill>
              <a:latin typeface="Arial"/>
              <a:ea typeface="Arial"/>
              <a:cs typeface="Arial"/>
            </a:rPr>
            <a:t>ZONA PRIORITARIA:
</a:t>
          </a:r>
          <a:r>
            <a:rPr lang="en-US" cap="none" sz="800" b="1" i="0" u="none" baseline="0">
              <a:solidFill>
                <a:srgbClr val="000000"/>
              </a:solidFill>
              <a:latin typeface="Arial"/>
              <a:ea typeface="Arial"/>
              <a:cs typeface="Arial"/>
            </a:rPr>
            <a:t>DEPENDENCIA NORMATIVA:</a:t>
          </a:r>
        </a:p>
      </xdr:txBody>
    </xdr:sp>
    <xdr:clientData/>
  </xdr:twoCellAnchor>
  <xdr:twoCellAnchor>
    <xdr:from>
      <xdr:col>10</xdr:col>
      <xdr:colOff>533400</xdr:colOff>
      <xdr:row>25</xdr:row>
      <xdr:rowOff>0</xdr:rowOff>
    </xdr:from>
    <xdr:to>
      <xdr:col>20</xdr:col>
      <xdr:colOff>123825</xdr:colOff>
      <xdr:row>25</xdr:row>
      <xdr:rowOff>0</xdr:rowOff>
    </xdr:to>
    <xdr:sp>
      <xdr:nvSpPr>
        <xdr:cNvPr id="2" name="Text Box 2"/>
        <xdr:cNvSpPr txBox="1">
          <a:spLocks noChangeArrowheads="1"/>
        </xdr:cNvSpPr>
      </xdr:nvSpPr>
      <xdr:spPr>
        <a:xfrm>
          <a:off x="6153150" y="5181600"/>
          <a:ext cx="674370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INSTANCIA EJECUTORA: MUNICIPIO DE PINAL DE AMOLES </a:t>
          </a:r>
        </a:p>
      </xdr:txBody>
    </xdr:sp>
    <xdr:clientData/>
  </xdr:twoCellAnchor>
  <xdr:twoCellAnchor>
    <xdr:from>
      <xdr:col>21</xdr:col>
      <xdr:colOff>609600</xdr:colOff>
      <xdr:row>25</xdr:row>
      <xdr:rowOff>0</xdr:rowOff>
    </xdr:from>
    <xdr:to>
      <xdr:col>23</xdr:col>
      <xdr:colOff>304800</xdr:colOff>
      <xdr:row>25</xdr:row>
      <xdr:rowOff>0</xdr:rowOff>
    </xdr:to>
    <xdr:sp>
      <xdr:nvSpPr>
        <xdr:cNvPr id="3" name="Text Box 3"/>
        <xdr:cNvSpPr txBox="1">
          <a:spLocks noChangeArrowheads="1"/>
        </xdr:cNvSpPr>
      </xdr:nvSpPr>
      <xdr:spPr>
        <a:xfrm>
          <a:off x="13925550" y="5181600"/>
          <a:ext cx="15049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HOJA: 1  DE: 8</a:t>
          </a:r>
        </a:p>
      </xdr:txBody>
    </xdr:sp>
    <xdr:clientData/>
  </xdr:twoCellAnchor>
  <xdr:twoCellAnchor editAs="oneCell">
    <xdr:from>
      <xdr:col>1</xdr:col>
      <xdr:colOff>76200</xdr:colOff>
      <xdr:row>1</xdr:row>
      <xdr:rowOff>152400</xdr:rowOff>
    </xdr:from>
    <xdr:to>
      <xdr:col>3</xdr:col>
      <xdr:colOff>9525</xdr:colOff>
      <xdr:row>8</xdr:row>
      <xdr:rowOff>114300</xdr:rowOff>
    </xdr:to>
    <xdr:pic>
      <xdr:nvPicPr>
        <xdr:cNvPr id="4" name="15 Imagen" descr="J:\LOGOTIPO MUNICIPAL.png"/>
        <xdr:cNvPicPr preferRelativeResize="1">
          <a:picLocks noChangeAspect="1"/>
        </xdr:cNvPicPr>
      </xdr:nvPicPr>
      <xdr:blipFill>
        <a:blip r:embed="rId1"/>
        <a:stretch>
          <a:fillRect/>
        </a:stretch>
      </xdr:blipFill>
      <xdr:spPr>
        <a:xfrm>
          <a:off x="152400" y="323850"/>
          <a:ext cx="1352550" cy="1171575"/>
        </a:xfrm>
        <a:prstGeom prst="rect">
          <a:avLst/>
        </a:prstGeom>
        <a:noFill/>
        <a:ln w="9525" cmpd="sng">
          <a:noFill/>
        </a:ln>
      </xdr:spPr>
    </xdr:pic>
    <xdr:clientData/>
  </xdr:twoCellAnchor>
  <xdr:twoCellAnchor>
    <xdr:from>
      <xdr:col>22</xdr:col>
      <xdr:colOff>0</xdr:colOff>
      <xdr:row>1</xdr:row>
      <xdr:rowOff>57150</xdr:rowOff>
    </xdr:from>
    <xdr:to>
      <xdr:col>24</xdr:col>
      <xdr:colOff>38100</xdr:colOff>
      <xdr:row>8</xdr:row>
      <xdr:rowOff>133350</xdr:rowOff>
    </xdr:to>
    <xdr:grpSp>
      <xdr:nvGrpSpPr>
        <xdr:cNvPr id="5" name="16 Grupo"/>
        <xdr:cNvGrpSpPr>
          <a:grpSpLocks/>
        </xdr:cNvGrpSpPr>
      </xdr:nvGrpSpPr>
      <xdr:grpSpPr>
        <a:xfrm>
          <a:off x="14697075" y="228600"/>
          <a:ext cx="771525" cy="1285875"/>
          <a:chOff x="4936089" y="19050"/>
          <a:chExt cx="658997" cy="1121799"/>
        </a:xfrm>
        <a:solidFill>
          <a:srgbClr val="FFFFFF"/>
        </a:solidFill>
      </xdr:grpSpPr>
      <xdr:pic>
        <xdr:nvPicPr>
          <xdr:cNvPr id="6" name="Imagen 4"/>
          <xdr:cNvPicPr preferRelativeResize="1">
            <a:picLocks noChangeAspect="1"/>
          </xdr:cNvPicPr>
        </xdr:nvPicPr>
        <xdr:blipFill>
          <a:blip r:embed="rId2"/>
          <a:srcRect l="6669" t="16229" r="84298" b="58639"/>
          <a:stretch>
            <a:fillRect/>
          </a:stretch>
        </xdr:blipFill>
        <xdr:spPr>
          <a:xfrm>
            <a:off x="5035268" y="19050"/>
            <a:ext cx="472007" cy="759458"/>
          </a:xfrm>
          <a:prstGeom prst="rect">
            <a:avLst/>
          </a:prstGeom>
          <a:noFill/>
          <a:ln w="9525" cmpd="sng">
            <a:noFill/>
          </a:ln>
        </xdr:spPr>
      </xdr:pic>
      <xdr:sp>
        <xdr:nvSpPr>
          <xdr:cNvPr id="7" name="Rectangle 7"/>
          <xdr:cNvSpPr>
            <a:spLocks/>
          </xdr:cNvSpPr>
        </xdr:nvSpPr>
        <xdr:spPr>
          <a:xfrm>
            <a:off x="4936089" y="719053"/>
            <a:ext cx="658997" cy="42179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PINAL DE AMOLES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eyra\Desktop\ARCHIVOS%20DE%20TRABAJO%202012-2015\AUXILIARES%202012%20Y%202013\AUXILIAR%202013\FOPEDEP\FOPEDEP%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HA ESCTVSEC AARONSAENGARZ (2)"/>
      <sheetName val="REHA ESCTVSEC AARONSAENGARZA"/>
      <sheetName val="REHAB. Y AD DE SIS ALUM C FUTBO"/>
      <sheetName val="REHAB.ESCPLUIS DON COL MURRIETA"/>
      <sheetName val="REHABESC.T.V. JUAN VALDIVIA"/>
      <sheetName val="Hoja1"/>
    </sheetNames>
    <sheetDataSet>
      <sheetData sheetId="2">
        <row r="30">
          <cell r="F30">
            <v>149658.5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C70"/>
  <sheetViews>
    <sheetView view="pageBreakPreview" zoomScaleSheetLayoutView="100" zoomScalePageLayoutView="0" workbookViewId="0" topLeftCell="H34">
      <selection activeCell="K24" sqref="K24"/>
    </sheetView>
  </sheetViews>
  <sheetFormatPr defaultColWidth="11.421875" defaultRowHeight="12.75"/>
  <cols>
    <col min="1" max="1" width="3.421875" style="79" customWidth="1"/>
    <col min="2" max="2" width="10.140625" style="79" customWidth="1"/>
    <col min="3" max="3" width="10.7109375" style="79" customWidth="1"/>
    <col min="4" max="4" width="6.57421875" style="79" customWidth="1"/>
    <col min="5" max="5" width="11.421875" style="79" customWidth="1"/>
    <col min="6" max="6" width="6.8515625" style="79" customWidth="1"/>
    <col min="7" max="7" width="8.140625" style="79" customWidth="1"/>
    <col min="8" max="8" width="6.00390625" style="79" customWidth="1"/>
    <col min="9" max="9" width="9.140625" style="79" customWidth="1"/>
    <col min="10" max="10" width="7.8515625" style="79" customWidth="1"/>
    <col min="11" max="11" width="19.57421875" style="79" customWidth="1"/>
    <col min="12" max="12" width="13.421875" style="79" customWidth="1"/>
    <col min="13" max="13" width="7.8515625" style="79" customWidth="1"/>
    <col min="14" max="14" width="13.8515625" style="79" customWidth="1"/>
    <col min="15" max="15" width="13.57421875" style="79" customWidth="1"/>
    <col min="16" max="16" width="12.7109375" style="79" customWidth="1"/>
    <col min="17" max="17" width="12.57421875" style="79" customWidth="1"/>
    <col min="18" max="18" width="8.57421875" style="79" customWidth="1"/>
    <col min="19" max="19" width="9.7109375" style="79" customWidth="1"/>
    <col min="20" max="20" width="10.140625" style="79" customWidth="1"/>
    <col min="21" max="21" width="7.57421875" style="79" customWidth="1"/>
    <col min="22" max="22" width="12.57421875" style="79" customWidth="1"/>
    <col min="23" max="23" width="6.57421875" style="79" customWidth="1"/>
    <col min="24" max="25" width="6.140625" style="79" customWidth="1"/>
    <col min="26" max="26" width="1.57421875" style="79" customWidth="1"/>
    <col min="27" max="16384" width="11.421875" style="79" customWidth="1"/>
  </cols>
  <sheetData>
    <row r="1" ht="12" customHeight="1" thickBot="1"/>
    <row r="2" spans="2:25" ht="12.75">
      <c r="B2" s="222"/>
      <c r="C2" s="223"/>
      <c r="D2" s="223"/>
      <c r="E2" s="223"/>
      <c r="F2" s="223"/>
      <c r="G2" s="223"/>
      <c r="H2" s="223"/>
      <c r="I2" s="223"/>
      <c r="J2" s="223"/>
      <c r="K2" s="223"/>
      <c r="L2" s="223"/>
      <c r="M2" s="223"/>
      <c r="N2" s="223"/>
      <c r="O2" s="223"/>
      <c r="P2" s="223"/>
      <c r="Q2" s="223"/>
      <c r="R2" s="223"/>
      <c r="S2" s="223"/>
      <c r="T2" s="223"/>
      <c r="U2" s="223"/>
      <c r="V2" s="223"/>
      <c r="W2" s="223"/>
      <c r="X2" s="223"/>
      <c r="Y2" s="224"/>
    </row>
    <row r="3" spans="2:25" ht="12.75">
      <c r="B3" s="225"/>
      <c r="C3" s="84"/>
      <c r="D3" s="84"/>
      <c r="E3" s="84"/>
      <c r="F3" s="84"/>
      <c r="G3" s="84"/>
      <c r="H3" s="84"/>
      <c r="I3" s="84"/>
      <c r="J3" s="84"/>
      <c r="K3" s="84"/>
      <c r="L3" s="84"/>
      <c r="M3" s="84"/>
      <c r="N3" s="84"/>
      <c r="O3" s="84"/>
      <c r="P3" s="84"/>
      <c r="Q3" s="84"/>
      <c r="R3" s="84"/>
      <c r="S3" s="84"/>
      <c r="T3" s="84"/>
      <c r="U3" s="84"/>
      <c r="V3" s="84"/>
      <c r="W3" s="84"/>
      <c r="X3" s="84"/>
      <c r="Y3" s="226"/>
    </row>
    <row r="4" spans="1:25" ht="15.75">
      <c r="A4" s="226"/>
      <c r="C4" s="309"/>
      <c r="D4" s="312" t="s">
        <v>220</v>
      </c>
      <c r="F4" s="23"/>
      <c r="G4" s="84"/>
      <c r="H4" s="309"/>
      <c r="I4" s="309"/>
      <c r="J4" s="309"/>
      <c r="K4" s="607" t="s">
        <v>27</v>
      </c>
      <c r="L4" s="607"/>
      <c r="M4" s="607"/>
      <c r="N4" s="607"/>
      <c r="O4" s="607"/>
      <c r="P4" s="309"/>
      <c r="Q4" s="309"/>
      <c r="R4" s="300" t="s">
        <v>110</v>
      </c>
      <c r="S4" s="23" t="s">
        <v>92</v>
      </c>
      <c r="T4" s="309"/>
      <c r="U4" s="309"/>
      <c r="V4" s="309"/>
      <c r="W4" s="309"/>
      <c r="X4" s="309"/>
      <c r="Y4" s="310"/>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09"/>
      <c r="Y5" s="310"/>
    </row>
    <row r="6" spans="1:25" ht="12.75">
      <c r="A6" s="226"/>
      <c r="C6" s="227"/>
      <c r="D6" s="302" t="s">
        <v>221</v>
      </c>
      <c r="E6" s="23"/>
      <c r="F6" s="302"/>
      <c r="G6" s="302"/>
      <c r="H6" s="227"/>
      <c r="I6" s="227"/>
      <c r="J6" s="227"/>
      <c r="K6" s="227" t="s">
        <v>287</v>
      </c>
      <c r="L6" s="299"/>
      <c r="M6" s="299"/>
      <c r="N6" s="299"/>
      <c r="O6" s="299"/>
      <c r="P6" s="227"/>
      <c r="Q6" s="227"/>
      <c r="R6" s="227"/>
      <c r="S6" s="227"/>
      <c r="T6" s="227"/>
      <c r="U6" s="227"/>
      <c r="V6" s="227"/>
      <c r="W6" s="227"/>
      <c r="X6" s="227"/>
      <c r="Y6" s="311"/>
    </row>
    <row r="7" spans="2:25" ht="12.75">
      <c r="B7" s="24"/>
      <c r="D7" s="302" t="s">
        <v>219</v>
      </c>
      <c r="E7" s="302" t="s">
        <v>439</v>
      </c>
      <c r="F7" s="23"/>
      <c r="G7" s="84"/>
      <c r="H7" s="84"/>
      <c r="I7" s="84"/>
      <c r="J7" s="84"/>
      <c r="K7" s="84"/>
      <c r="L7" s="616"/>
      <c r="M7" s="616"/>
      <c r="N7" s="616"/>
      <c r="O7" s="84"/>
      <c r="Q7" s="37"/>
      <c r="R7" s="608" t="s">
        <v>55</v>
      </c>
      <c r="S7" s="608"/>
      <c r="T7" s="608"/>
      <c r="U7" s="608"/>
      <c r="V7" s="84"/>
      <c r="W7" s="84"/>
      <c r="X7" s="84"/>
      <c r="Y7" s="226"/>
    </row>
    <row r="8" spans="2:25" ht="12.75">
      <c r="B8" s="24"/>
      <c r="D8" s="302" t="s">
        <v>265</v>
      </c>
      <c r="F8" s="23"/>
      <c r="G8" s="84"/>
      <c r="H8" s="33"/>
      <c r="I8" s="33"/>
      <c r="J8" s="33"/>
      <c r="K8" s="615" t="s">
        <v>217</v>
      </c>
      <c r="L8" s="615"/>
      <c r="M8" s="615"/>
      <c r="N8" s="615"/>
      <c r="O8" s="615"/>
      <c r="P8" s="33"/>
      <c r="Q8" s="33"/>
      <c r="R8" s="39" t="s">
        <v>64</v>
      </c>
      <c r="S8" s="38" t="s">
        <v>65</v>
      </c>
      <c r="U8" s="84"/>
      <c r="V8" s="84"/>
      <c r="W8" s="84"/>
      <c r="X8" s="84"/>
      <c r="Y8" s="226"/>
    </row>
    <row r="9" spans="2:25" ht="12.75">
      <c r="B9" s="24"/>
      <c r="D9" s="302" t="s">
        <v>266</v>
      </c>
      <c r="E9" s="23"/>
      <c r="F9" s="23"/>
      <c r="G9" s="84"/>
      <c r="H9" s="227"/>
      <c r="I9" s="227"/>
      <c r="J9" s="227"/>
      <c r="K9" s="613" t="s">
        <v>437</v>
      </c>
      <c r="L9" s="613"/>
      <c r="M9" s="613"/>
      <c r="N9" s="613"/>
      <c r="O9" s="613"/>
      <c r="Q9" s="37"/>
      <c r="R9" s="39" t="s">
        <v>57</v>
      </c>
      <c r="S9" s="38" t="s">
        <v>66</v>
      </c>
      <c r="U9" s="37"/>
      <c r="V9" s="37"/>
      <c r="W9" s="84"/>
      <c r="X9" s="84"/>
      <c r="Y9" s="226"/>
    </row>
    <row r="10" spans="2:25" ht="13.5" thickBot="1">
      <c r="B10" s="24"/>
      <c r="H10" s="84"/>
      <c r="I10" s="84"/>
      <c r="J10" s="84"/>
      <c r="K10" s="614" t="s">
        <v>26</v>
      </c>
      <c r="L10" s="614"/>
      <c r="M10" s="614"/>
      <c r="N10" s="614"/>
      <c r="O10" s="614"/>
      <c r="P10" s="614"/>
      <c r="Q10" s="84"/>
      <c r="R10" s="84"/>
      <c r="S10" s="84"/>
      <c r="T10" s="84"/>
      <c r="U10" s="39" t="s">
        <v>30</v>
      </c>
      <c r="V10" s="301">
        <v>1</v>
      </c>
      <c r="W10" s="301" t="s">
        <v>31</v>
      </c>
      <c r="X10" s="301">
        <v>12</v>
      </c>
      <c r="Y10" s="27"/>
    </row>
    <row r="11" spans="2:25" ht="6.75" customHeight="1" thickBot="1">
      <c r="B11" s="223"/>
      <c r="C11" s="223"/>
      <c r="D11" s="223"/>
      <c r="E11" s="223"/>
      <c r="F11" s="223"/>
      <c r="G11" s="223"/>
      <c r="H11" s="223"/>
      <c r="I11" s="223"/>
      <c r="J11" s="223"/>
      <c r="K11" s="223"/>
      <c r="L11" s="223"/>
      <c r="M11" s="223"/>
      <c r="N11" s="223"/>
      <c r="O11" s="223"/>
      <c r="P11" s="223"/>
      <c r="Q11" s="223"/>
      <c r="R11" s="223"/>
      <c r="S11" s="223"/>
      <c r="T11" s="223"/>
      <c r="U11" s="307"/>
      <c r="V11" s="307"/>
      <c r="W11" s="307"/>
      <c r="X11" s="307"/>
      <c r="Y11" s="307"/>
    </row>
    <row r="12" spans="1:25" s="7" customFormat="1" ht="18.75" customHeight="1" thickBot="1">
      <c r="A12" s="83"/>
      <c r="B12" s="609" t="s">
        <v>0</v>
      </c>
      <c r="C12" s="609" t="s">
        <v>1</v>
      </c>
      <c r="D12" s="609"/>
      <c r="E12" s="609"/>
      <c r="F12" s="609"/>
      <c r="G12" s="609" t="s">
        <v>2</v>
      </c>
      <c r="H12" s="609" t="s">
        <v>3</v>
      </c>
      <c r="I12" s="609" t="s">
        <v>4</v>
      </c>
      <c r="J12" s="609" t="s">
        <v>45</v>
      </c>
      <c r="K12" s="609" t="s">
        <v>5</v>
      </c>
      <c r="L12" s="609" t="s">
        <v>6</v>
      </c>
      <c r="M12" s="609" t="s">
        <v>22</v>
      </c>
      <c r="N12" s="610" t="s">
        <v>7</v>
      </c>
      <c r="O12" s="611"/>
      <c r="P12" s="611"/>
      <c r="Q12" s="612"/>
      <c r="R12" s="609" t="s">
        <v>8</v>
      </c>
      <c r="S12" s="609"/>
      <c r="T12" s="609"/>
      <c r="U12" s="609" t="s">
        <v>9</v>
      </c>
      <c r="V12" s="609" t="s">
        <v>40</v>
      </c>
      <c r="W12" s="609" t="s">
        <v>10</v>
      </c>
      <c r="X12" s="609" t="s">
        <v>73</v>
      </c>
      <c r="Y12" s="609"/>
    </row>
    <row r="13" spans="2:25" s="7" customFormat="1" ht="27.75" thickBot="1">
      <c r="B13" s="609"/>
      <c r="C13" s="609"/>
      <c r="D13" s="609"/>
      <c r="E13" s="609"/>
      <c r="F13" s="609"/>
      <c r="G13" s="609"/>
      <c r="H13" s="609"/>
      <c r="I13" s="609"/>
      <c r="J13" s="609"/>
      <c r="K13" s="609"/>
      <c r="L13" s="609"/>
      <c r="M13" s="609"/>
      <c r="N13" s="305" t="s">
        <v>12</v>
      </c>
      <c r="O13" s="305" t="s">
        <v>32</v>
      </c>
      <c r="P13" s="305" t="s">
        <v>78</v>
      </c>
      <c r="Q13" s="305" t="s">
        <v>79</v>
      </c>
      <c r="R13" s="330" t="s">
        <v>13</v>
      </c>
      <c r="S13" s="305" t="s">
        <v>14</v>
      </c>
      <c r="T13" s="305" t="s">
        <v>133</v>
      </c>
      <c r="U13" s="609"/>
      <c r="V13" s="609"/>
      <c r="W13" s="609"/>
      <c r="X13" s="306" t="s">
        <v>62</v>
      </c>
      <c r="Y13" s="306" t="s">
        <v>56</v>
      </c>
    </row>
    <row r="14" spans="2:26" ht="3.75" customHeight="1" thickBot="1">
      <c r="B14" s="1"/>
      <c r="C14" s="1"/>
      <c r="D14" s="1"/>
      <c r="E14" s="1"/>
      <c r="F14" s="1"/>
      <c r="G14" s="1"/>
      <c r="H14" s="1"/>
      <c r="I14" s="1"/>
      <c r="J14" s="1"/>
      <c r="K14" s="1"/>
      <c r="L14" s="1"/>
      <c r="M14" s="1"/>
      <c r="N14" s="5"/>
      <c r="O14" s="5"/>
      <c r="P14" s="5"/>
      <c r="Q14" s="5"/>
      <c r="R14" s="5"/>
      <c r="S14" s="5"/>
      <c r="T14" s="5"/>
      <c r="U14" s="5"/>
      <c r="V14" s="5"/>
      <c r="W14" s="5"/>
      <c r="X14" s="5"/>
      <c r="Y14" s="5"/>
      <c r="Z14" s="84"/>
    </row>
    <row r="15" spans="2:26" ht="19.5" customHeight="1">
      <c r="B15" s="3"/>
      <c r="C15" s="623" t="s">
        <v>24</v>
      </c>
      <c r="D15" s="624"/>
      <c r="E15" s="624"/>
      <c r="F15" s="625"/>
      <c r="G15" s="3"/>
      <c r="H15" s="3"/>
      <c r="I15" s="6"/>
      <c r="J15" s="6"/>
      <c r="K15" s="93"/>
      <c r="L15" s="12"/>
      <c r="M15" s="31"/>
      <c r="N15" s="12"/>
      <c r="O15" s="12"/>
      <c r="P15" s="2"/>
      <c r="Q15" s="2"/>
      <c r="R15" s="94"/>
      <c r="S15" s="113"/>
      <c r="T15" s="95"/>
      <c r="U15" s="96"/>
      <c r="V15" s="95"/>
      <c r="W15" s="13"/>
      <c r="X15" s="13"/>
      <c r="Y15" s="3"/>
      <c r="Z15" s="84"/>
    </row>
    <row r="16" spans="2:26" s="81" customFormat="1" ht="28.5" customHeight="1">
      <c r="B16" s="97" t="s">
        <v>320</v>
      </c>
      <c r="C16" s="617" t="s">
        <v>339</v>
      </c>
      <c r="D16" s="618"/>
      <c r="E16" s="618"/>
      <c r="F16" s="619"/>
      <c r="G16" s="98" t="s">
        <v>38</v>
      </c>
      <c r="H16" s="99" t="s">
        <v>15</v>
      </c>
      <c r="I16" s="99" t="s">
        <v>75</v>
      </c>
      <c r="J16" s="99" t="s">
        <v>46</v>
      </c>
      <c r="K16" s="151" t="s">
        <v>115</v>
      </c>
      <c r="L16" s="91">
        <f aca="true" t="shared" si="0" ref="L16:L21">N16</f>
        <v>3959505.3899999997</v>
      </c>
      <c r="M16" s="100">
        <v>1</v>
      </c>
      <c r="N16" s="91">
        <f aca="true" t="shared" si="1" ref="N16:N24">Q16+P16+O16</f>
        <v>3959505.3899999997</v>
      </c>
      <c r="O16" s="167">
        <v>1290559.39</v>
      </c>
      <c r="P16" s="91">
        <v>1334473</v>
      </c>
      <c r="Q16" s="91">
        <v>1334473</v>
      </c>
      <c r="R16" s="196" t="s">
        <v>169</v>
      </c>
      <c r="S16" s="101">
        <v>1</v>
      </c>
      <c r="T16" s="102">
        <v>1</v>
      </c>
      <c r="U16" s="77">
        <v>485</v>
      </c>
      <c r="V16" s="102" t="s">
        <v>68</v>
      </c>
      <c r="W16" s="77"/>
      <c r="X16" s="77"/>
      <c r="Y16" s="76" t="s">
        <v>63</v>
      </c>
      <c r="Z16" s="103"/>
    </row>
    <row r="17" spans="2:26" s="81" customFormat="1" ht="19.5" customHeight="1">
      <c r="B17" s="104" t="s">
        <v>119</v>
      </c>
      <c r="C17" s="620" t="s">
        <v>111</v>
      </c>
      <c r="D17" s="621"/>
      <c r="E17" s="621"/>
      <c r="F17" s="622"/>
      <c r="G17" s="98" t="s">
        <v>38</v>
      </c>
      <c r="H17" s="99" t="s">
        <v>15</v>
      </c>
      <c r="I17" s="105" t="s">
        <v>74</v>
      </c>
      <c r="J17" s="99" t="s">
        <v>46</v>
      </c>
      <c r="K17" s="151" t="s">
        <v>44</v>
      </c>
      <c r="L17" s="91">
        <f>N17</f>
        <v>500000</v>
      </c>
      <c r="M17" s="100">
        <v>0</v>
      </c>
      <c r="N17" s="91">
        <f t="shared" si="1"/>
        <v>500000</v>
      </c>
      <c r="O17" s="91">
        <v>500000</v>
      </c>
      <c r="P17" s="91">
        <v>0</v>
      </c>
      <c r="Q17" s="91">
        <v>0</v>
      </c>
      <c r="R17" s="92" t="s">
        <v>170</v>
      </c>
      <c r="S17" s="101">
        <v>1</v>
      </c>
      <c r="T17" s="102">
        <v>1</v>
      </c>
      <c r="U17" s="77">
        <v>137</v>
      </c>
      <c r="V17" s="102" t="s">
        <v>68</v>
      </c>
      <c r="W17" s="77"/>
      <c r="X17" s="77" t="s">
        <v>63</v>
      </c>
      <c r="Y17" s="76"/>
      <c r="Z17" s="103"/>
    </row>
    <row r="18" spans="2:26" s="81" customFormat="1" ht="19.5" customHeight="1">
      <c r="B18" s="97" t="s">
        <v>121</v>
      </c>
      <c r="C18" s="620" t="s">
        <v>112</v>
      </c>
      <c r="D18" s="621"/>
      <c r="E18" s="621"/>
      <c r="F18" s="622"/>
      <c r="G18" s="98" t="s">
        <v>38</v>
      </c>
      <c r="H18" s="99" t="s">
        <v>15</v>
      </c>
      <c r="I18" s="99" t="s">
        <v>122</v>
      </c>
      <c r="J18" s="99" t="s">
        <v>46</v>
      </c>
      <c r="K18" s="151" t="s">
        <v>116</v>
      </c>
      <c r="L18" s="91">
        <f t="shared" si="0"/>
        <v>2310000</v>
      </c>
      <c r="M18" s="100">
        <v>0</v>
      </c>
      <c r="N18" s="91">
        <f t="shared" si="1"/>
        <v>2310000</v>
      </c>
      <c r="O18" s="91">
        <v>2310000</v>
      </c>
      <c r="P18" s="91">
        <v>0</v>
      </c>
      <c r="Q18" s="91">
        <v>0</v>
      </c>
      <c r="R18" s="92" t="s">
        <v>197</v>
      </c>
      <c r="S18" s="101">
        <v>1</v>
      </c>
      <c r="T18" s="102">
        <v>1</v>
      </c>
      <c r="U18" s="77">
        <v>389</v>
      </c>
      <c r="V18" s="102" t="s">
        <v>68</v>
      </c>
      <c r="W18" s="77"/>
      <c r="X18" s="77"/>
      <c r="Y18" s="76" t="s">
        <v>63</v>
      </c>
      <c r="Z18" s="103"/>
    </row>
    <row r="19" spans="2:26" s="81" customFormat="1" ht="19.5" customHeight="1">
      <c r="B19" s="97" t="s">
        <v>101</v>
      </c>
      <c r="C19" s="620" t="s">
        <v>113</v>
      </c>
      <c r="D19" s="621"/>
      <c r="E19" s="621"/>
      <c r="F19" s="622"/>
      <c r="G19" s="98" t="s">
        <v>38</v>
      </c>
      <c r="H19" s="99" t="s">
        <v>15</v>
      </c>
      <c r="I19" s="99" t="s">
        <v>75</v>
      </c>
      <c r="J19" s="99" t="s">
        <v>46</v>
      </c>
      <c r="K19" s="151" t="s">
        <v>117</v>
      </c>
      <c r="L19" s="91">
        <f t="shared" si="0"/>
        <v>209823.3212</v>
      </c>
      <c r="M19" s="100">
        <v>1</v>
      </c>
      <c r="N19" s="91">
        <f t="shared" si="1"/>
        <v>209823.3212</v>
      </c>
      <c r="O19" s="91">
        <v>209823.3212</v>
      </c>
      <c r="P19" s="91">
        <v>0</v>
      </c>
      <c r="Q19" s="91">
        <v>0</v>
      </c>
      <c r="R19" s="92" t="s">
        <v>169</v>
      </c>
      <c r="S19" s="101">
        <v>1</v>
      </c>
      <c r="T19" s="102">
        <v>1</v>
      </c>
      <c r="U19" s="77">
        <v>34</v>
      </c>
      <c r="V19" s="102" t="s">
        <v>68</v>
      </c>
      <c r="W19" s="77"/>
      <c r="X19" s="77" t="s">
        <v>63</v>
      </c>
      <c r="Y19" s="76"/>
      <c r="Z19" s="103"/>
    </row>
    <row r="20" spans="2:26" s="81" customFormat="1" ht="19.5" customHeight="1">
      <c r="B20" s="97" t="s">
        <v>191</v>
      </c>
      <c r="C20" s="620" t="s">
        <v>189</v>
      </c>
      <c r="D20" s="621"/>
      <c r="E20" s="621"/>
      <c r="F20" s="622"/>
      <c r="G20" s="98" t="s">
        <v>38</v>
      </c>
      <c r="H20" s="166" t="s">
        <v>15</v>
      </c>
      <c r="I20" s="166" t="s">
        <v>190</v>
      </c>
      <c r="J20" s="166" t="s">
        <v>46</v>
      </c>
      <c r="K20" s="455" t="s">
        <v>188</v>
      </c>
      <c r="L20" s="167">
        <f t="shared" si="0"/>
        <v>100000</v>
      </c>
      <c r="M20" s="173">
        <v>0</v>
      </c>
      <c r="N20" s="167">
        <f t="shared" si="1"/>
        <v>100000</v>
      </c>
      <c r="O20" s="167">
        <v>100000</v>
      </c>
      <c r="P20" s="91">
        <v>0</v>
      </c>
      <c r="Q20" s="91">
        <v>0</v>
      </c>
      <c r="R20" s="203" t="s">
        <v>197</v>
      </c>
      <c r="S20" s="204">
        <v>1</v>
      </c>
      <c r="T20" s="170">
        <v>1</v>
      </c>
      <c r="U20" s="205">
        <v>337</v>
      </c>
      <c r="V20" s="170" t="s">
        <v>68</v>
      </c>
      <c r="W20" s="205"/>
      <c r="X20" s="205" t="s">
        <v>63</v>
      </c>
      <c r="Y20" s="162"/>
      <c r="Z20" s="103"/>
    </row>
    <row r="21" spans="2:26" s="81" customFormat="1" ht="19.5" customHeight="1">
      <c r="B21" s="97" t="s">
        <v>334</v>
      </c>
      <c r="C21" s="617" t="s">
        <v>326</v>
      </c>
      <c r="D21" s="634"/>
      <c r="E21" s="634"/>
      <c r="F21" s="635"/>
      <c r="G21" s="98" t="s">
        <v>38</v>
      </c>
      <c r="H21" s="166" t="s">
        <v>15</v>
      </c>
      <c r="I21" s="166" t="s">
        <v>190</v>
      </c>
      <c r="J21" s="166" t="s">
        <v>46</v>
      </c>
      <c r="K21" s="463" t="s">
        <v>275</v>
      </c>
      <c r="L21" s="167">
        <f t="shared" si="0"/>
        <v>1100000</v>
      </c>
      <c r="M21" s="173">
        <v>0</v>
      </c>
      <c r="N21" s="167">
        <f t="shared" si="1"/>
        <v>1100000</v>
      </c>
      <c r="O21" s="167">
        <v>1100000</v>
      </c>
      <c r="P21" s="91">
        <v>0</v>
      </c>
      <c r="Q21" s="91">
        <v>0</v>
      </c>
      <c r="R21" s="203" t="s">
        <v>170</v>
      </c>
      <c r="S21" s="204">
        <v>1</v>
      </c>
      <c r="T21" s="170">
        <v>1</v>
      </c>
      <c r="U21" s="205">
        <v>600</v>
      </c>
      <c r="V21" s="170" t="s">
        <v>68</v>
      </c>
      <c r="W21" s="205"/>
      <c r="X21" s="205" t="s">
        <v>63</v>
      </c>
      <c r="Y21" s="162"/>
      <c r="Z21" s="103"/>
    </row>
    <row r="22" spans="2:26" s="81" customFormat="1" ht="19.5" customHeight="1">
      <c r="B22" s="166" t="s">
        <v>335</v>
      </c>
      <c r="C22" s="617" t="s">
        <v>328</v>
      </c>
      <c r="D22" s="618"/>
      <c r="E22" s="618"/>
      <c r="F22" s="619"/>
      <c r="G22" s="162" t="s">
        <v>38</v>
      </c>
      <c r="H22" s="166" t="s">
        <v>15</v>
      </c>
      <c r="I22" s="166" t="s">
        <v>325</v>
      </c>
      <c r="J22" s="166" t="s">
        <v>46</v>
      </c>
      <c r="K22" s="463" t="s">
        <v>327</v>
      </c>
      <c r="L22" s="167">
        <f>N22</f>
        <v>1300000</v>
      </c>
      <c r="M22" s="173">
        <v>0</v>
      </c>
      <c r="N22" s="167">
        <f t="shared" si="1"/>
        <v>1300000</v>
      </c>
      <c r="O22" s="167">
        <v>1300000</v>
      </c>
      <c r="P22" s="167">
        <v>0</v>
      </c>
      <c r="Q22" s="167">
        <v>0</v>
      </c>
      <c r="R22" s="203" t="s">
        <v>170</v>
      </c>
      <c r="S22" s="204">
        <v>1</v>
      </c>
      <c r="T22" s="170">
        <v>1</v>
      </c>
      <c r="U22" s="205">
        <v>589</v>
      </c>
      <c r="V22" s="170" t="s">
        <v>68</v>
      </c>
      <c r="W22" s="205"/>
      <c r="X22" s="205"/>
      <c r="Y22" s="162" t="s">
        <v>63</v>
      </c>
      <c r="Z22" s="103"/>
    </row>
    <row r="23" spans="2:26" s="81" customFormat="1" ht="19.5" customHeight="1">
      <c r="B23" s="493" t="s">
        <v>340</v>
      </c>
      <c r="C23" s="628" t="s">
        <v>393</v>
      </c>
      <c r="D23" s="629"/>
      <c r="E23" s="629"/>
      <c r="F23" s="630"/>
      <c r="G23" s="494" t="s">
        <v>38</v>
      </c>
      <c r="H23" s="493" t="s">
        <v>15</v>
      </c>
      <c r="I23" s="493">
        <v>2618</v>
      </c>
      <c r="J23" s="493" t="s">
        <v>46</v>
      </c>
      <c r="K23" s="495" t="s">
        <v>341</v>
      </c>
      <c r="L23" s="496">
        <f>N23</f>
        <v>2634524.51</v>
      </c>
      <c r="M23" s="497">
        <v>1</v>
      </c>
      <c r="N23" s="496">
        <f>Q23+P23+O23</f>
        <v>2634524.51</v>
      </c>
      <c r="O23" s="496">
        <v>867582.51</v>
      </c>
      <c r="P23" s="496">
        <v>883471</v>
      </c>
      <c r="Q23" s="496">
        <v>883471</v>
      </c>
      <c r="R23" s="498" t="s">
        <v>170</v>
      </c>
      <c r="S23" s="499">
        <v>1</v>
      </c>
      <c r="T23" s="500">
        <v>1</v>
      </c>
      <c r="U23" s="501">
        <v>131</v>
      </c>
      <c r="V23" s="500" t="s">
        <v>68</v>
      </c>
      <c r="W23" s="501"/>
      <c r="X23" s="501"/>
      <c r="Y23" s="494" t="s">
        <v>63</v>
      </c>
      <c r="Z23" s="103"/>
    </row>
    <row r="24" spans="2:26" s="81" customFormat="1" ht="19.5" customHeight="1" thickBot="1">
      <c r="B24" s="349" t="s">
        <v>359</v>
      </c>
      <c r="C24" s="631" t="s">
        <v>360</v>
      </c>
      <c r="D24" s="632"/>
      <c r="E24" s="632"/>
      <c r="F24" s="633"/>
      <c r="G24" s="350" t="s">
        <v>38</v>
      </c>
      <c r="H24" s="349" t="s">
        <v>15</v>
      </c>
      <c r="I24" s="349" t="s">
        <v>366</v>
      </c>
      <c r="J24" s="349" t="s">
        <v>46</v>
      </c>
      <c r="K24" s="492" t="s">
        <v>361</v>
      </c>
      <c r="L24" s="344">
        <f>N24</f>
        <v>80000</v>
      </c>
      <c r="M24" s="464">
        <v>0</v>
      </c>
      <c r="N24" s="344">
        <f t="shared" si="1"/>
        <v>80000</v>
      </c>
      <c r="O24" s="344">
        <v>80000</v>
      </c>
      <c r="P24" s="344">
        <v>0</v>
      </c>
      <c r="Q24" s="344">
        <v>0</v>
      </c>
      <c r="R24" s="353" t="s">
        <v>367</v>
      </c>
      <c r="S24" s="465">
        <v>22</v>
      </c>
      <c r="T24" s="354">
        <v>1</v>
      </c>
      <c r="U24" s="466">
        <v>1164</v>
      </c>
      <c r="V24" s="354" t="s">
        <v>68</v>
      </c>
      <c r="W24" s="466"/>
      <c r="X24" s="466" t="s">
        <v>63</v>
      </c>
      <c r="Y24" s="350"/>
      <c r="Z24" s="103"/>
    </row>
    <row r="25" spans="2:26" ht="13.5" customHeight="1" thickBot="1">
      <c r="B25" s="1"/>
      <c r="C25" s="1"/>
      <c r="D25" s="1"/>
      <c r="E25" s="1"/>
      <c r="F25" s="1"/>
      <c r="G25" s="21"/>
      <c r="H25" s="1"/>
      <c r="I25" s="1"/>
      <c r="J25" s="1"/>
      <c r="K25" s="20" t="s">
        <v>12</v>
      </c>
      <c r="L25" s="19">
        <f>SUM(L16:L24)</f>
        <v>12193853.221199999</v>
      </c>
      <c r="M25" s="30"/>
      <c r="N25" s="19">
        <f>SUM(N16:N24)</f>
        <v>12193853.221199999</v>
      </c>
      <c r="O25" s="19">
        <f>SUM(O15:O24)</f>
        <v>7757965.2212</v>
      </c>
      <c r="P25" s="19">
        <f>SUM(P15:P24)</f>
        <v>2217944</v>
      </c>
      <c r="Q25" s="19">
        <f>SUM(Q16:Q24)</f>
        <v>2217944</v>
      </c>
      <c r="R25" s="1"/>
      <c r="S25" s="1"/>
      <c r="T25" s="1"/>
      <c r="U25" s="1"/>
      <c r="V25" s="21"/>
      <c r="W25" s="1"/>
      <c r="X25" s="1"/>
      <c r="Y25" s="1"/>
      <c r="Z25" s="84"/>
    </row>
    <row r="26" spans="2:26" ht="12.75">
      <c r="B26" s="1"/>
      <c r="C26" s="1"/>
      <c r="D26" s="1"/>
      <c r="E26" s="1"/>
      <c r="F26" s="1"/>
      <c r="G26" s="21"/>
      <c r="H26" s="1"/>
      <c r="I26" s="1"/>
      <c r="J26" s="1"/>
      <c r="K26" s="218"/>
      <c r="L26" s="219"/>
      <c r="M26" s="220"/>
      <c r="N26" s="219"/>
      <c r="O26" s="219"/>
      <c r="P26" s="219"/>
      <c r="Q26" s="219"/>
      <c r="R26" s="1"/>
      <c r="S26" s="1"/>
      <c r="T26" s="1"/>
      <c r="U26" s="1"/>
      <c r="V26" s="21"/>
      <c r="W26" s="1"/>
      <c r="X26" s="1"/>
      <c r="Y26" s="1"/>
      <c r="Z26" s="84"/>
    </row>
    <row r="27" spans="2:26" ht="12.75">
      <c r="B27" s="1"/>
      <c r="C27" s="526"/>
      <c r="D27" s="526"/>
      <c r="E27" s="526"/>
      <c r="F27" s="526"/>
      <c r="G27" s="527"/>
      <c r="H27" s="526"/>
      <c r="I27" s="526"/>
      <c r="J27" s="526"/>
      <c r="K27" s="218"/>
      <c r="L27" s="219"/>
      <c r="M27" s="220"/>
      <c r="N27" s="219"/>
      <c r="O27" s="219"/>
      <c r="P27" s="219"/>
      <c r="Q27" s="219"/>
      <c r="R27" s="1"/>
      <c r="S27" s="1"/>
      <c r="T27" s="1"/>
      <c r="U27" s="1"/>
      <c r="V27" s="21"/>
      <c r="W27" s="1"/>
      <c r="X27" s="1"/>
      <c r="Y27" s="21"/>
      <c r="Z27" s="84"/>
    </row>
    <row r="28" spans="2:26" ht="12.75">
      <c r="B28" s="1"/>
      <c r="C28" s="1"/>
      <c r="D28" s="1"/>
      <c r="E28" s="1"/>
      <c r="F28" s="1"/>
      <c r="G28" s="21"/>
      <c r="H28" s="1"/>
      <c r="I28" s="1"/>
      <c r="J28" s="1"/>
      <c r="K28" s="218" t="s">
        <v>371</v>
      </c>
      <c r="L28" s="219"/>
      <c r="M28" s="220"/>
      <c r="N28" s="219"/>
      <c r="O28" s="219"/>
      <c r="P28" s="474"/>
      <c r="Q28" s="219"/>
      <c r="R28" s="1"/>
      <c r="S28" s="1"/>
      <c r="T28" s="1"/>
      <c r="U28" s="1"/>
      <c r="V28" s="21"/>
      <c r="W28" s="1"/>
      <c r="X28" s="1"/>
      <c r="Y28" s="21"/>
      <c r="Z28" s="84"/>
    </row>
    <row r="29" spans="13:26" ht="12.75">
      <c r="M29" s="7"/>
      <c r="S29" s="79" t="s">
        <v>392</v>
      </c>
      <c r="Z29" s="106"/>
    </row>
    <row r="30" spans="3:26" ht="12.75">
      <c r="C30" s="80"/>
      <c r="D30" s="107"/>
      <c r="E30" s="1"/>
      <c r="I30" s="79" t="s">
        <v>39</v>
      </c>
      <c r="T30" s="627" t="s">
        <v>107</v>
      </c>
      <c r="U30" s="627"/>
      <c r="V30" s="627"/>
      <c r="W30" s="627"/>
      <c r="X30" s="627"/>
      <c r="Y30" s="627"/>
      <c r="Z30" s="84"/>
    </row>
    <row r="31" spans="15:26" ht="12.75">
      <c r="O31" s="108" t="s">
        <v>371</v>
      </c>
      <c r="P31" s="109"/>
      <c r="Q31" s="109"/>
      <c r="T31" s="626" t="s">
        <v>19</v>
      </c>
      <c r="U31" s="626"/>
      <c r="V31" s="626"/>
      <c r="W31" s="626"/>
      <c r="X31" s="626"/>
      <c r="Y31" s="626"/>
      <c r="Z31" s="84"/>
    </row>
    <row r="32" spans="20:26" ht="12.75">
      <c r="T32" s="150"/>
      <c r="U32" s="150"/>
      <c r="V32" s="150"/>
      <c r="W32" s="150"/>
      <c r="X32" s="150"/>
      <c r="Y32" s="150"/>
      <c r="Z32" s="106"/>
    </row>
    <row r="34" ht="12.75">
      <c r="D34" s="79" t="s">
        <v>39</v>
      </c>
    </row>
    <row r="70" spans="6:29" ht="81">
      <c r="F70" s="97" t="s">
        <v>120</v>
      </c>
      <c r="G70" s="620" t="s">
        <v>114</v>
      </c>
      <c r="H70" s="621"/>
      <c r="I70" s="621"/>
      <c r="J70" s="622"/>
      <c r="K70" s="98" t="s">
        <v>38</v>
      </c>
      <c r="L70" s="166" t="s">
        <v>15</v>
      </c>
      <c r="M70" s="166" t="s">
        <v>75</v>
      </c>
      <c r="N70" s="166" t="s">
        <v>46</v>
      </c>
      <c r="O70" s="544" t="s">
        <v>118</v>
      </c>
      <c r="P70" s="167">
        <f>R70</f>
        <v>500000</v>
      </c>
      <c r="Q70" s="173">
        <v>0</v>
      </c>
      <c r="R70" s="167">
        <f>U70+T70+S70</f>
        <v>500000</v>
      </c>
      <c r="S70" s="167">
        <v>500000</v>
      </c>
      <c r="T70" s="91">
        <v>0</v>
      </c>
      <c r="U70" s="91">
        <v>0</v>
      </c>
      <c r="V70" s="203" t="s">
        <v>170</v>
      </c>
      <c r="W70" s="204">
        <v>1</v>
      </c>
      <c r="X70" s="170">
        <v>1</v>
      </c>
      <c r="Y70" s="205">
        <v>23</v>
      </c>
      <c r="Z70" s="170" t="s">
        <v>68</v>
      </c>
      <c r="AA70" s="205"/>
      <c r="AB70" s="205"/>
      <c r="AC70" s="162" t="s">
        <v>63</v>
      </c>
    </row>
  </sheetData>
  <sheetProtection/>
  <mergeCells count="35">
    <mergeCell ref="T31:Y31"/>
    <mergeCell ref="C18:F18"/>
    <mergeCell ref="T30:Y30"/>
    <mergeCell ref="C20:F20"/>
    <mergeCell ref="C23:F23"/>
    <mergeCell ref="C24:F24"/>
    <mergeCell ref="C21:F21"/>
    <mergeCell ref="C22:F22"/>
    <mergeCell ref="C16:F16"/>
    <mergeCell ref="C19:F19"/>
    <mergeCell ref="C15:F15"/>
    <mergeCell ref="C17:F17"/>
    <mergeCell ref="G70:J70"/>
    <mergeCell ref="X12:Y12"/>
    <mergeCell ref="W12:W13"/>
    <mergeCell ref="U12:U13"/>
    <mergeCell ref="K12:K13"/>
    <mergeCell ref="J12:J13"/>
    <mergeCell ref="V12:V13"/>
    <mergeCell ref="K4:O4"/>
    <mergeCell ref="K5:O5"/>
    <mergeCell ref="R7:U7"/>
    <mergeCell ref="B12:B13"/>
    <mergeCell ref="M12:M13"/>
    <mergeCell ref="L12:L13"/>
    <mergeCell ref="I12:I13"/>
    <mergeCell ref="H12:H13"/>
    <mergeCell ref="G12:G13"/>
    <mergeCell ref="R12:T12"/>
    <mergeCell ref="N12:Q12"/>
    <mergeCell ref="K9:O9"/>
    <mergeCell ref="K10:P10"/>
    <mergeCell ref="K8:O8"/>
    <mergeCell ref="C12:F13"/>
    <mergeCell ref="L7:N7"/>
  </mergeCells>
  <printOptions horizontalCentered="1" verticalCentered="1"/>
  <pageMargins left="0.31" right="0.21" top="0.33" bottom="0" header="0.19" footer="0"/>
  <pageSetup horizontalDpi="600" verticalDpi="600" orientation="landscape" paperSize="5" scale="70" r:id="rId2"/>
  <drawing r:id="rId1"/>
</worksheet>
</file>

<file path=xl/worksheets/sheet10.xml><?xml version="1.0" encoding="utf-8"?>
<worksheet xmlns="http://schemas.openxmlformats.org/spreadsheetml/2006/main" xmlns:r="http://schemas.openxmlformats.org/officeDocument/2006/relationships">
  <dimension ref="A2:Z45"/>
  <sheetViews>
    <sheetView view="pageBreakPreview" zoomScaleSheetLayoutView="100" zoomScalePageLayoutView="0" workbookViewId="0" topLeftCell="D19">
      <selection activeCell="M28" sqref="M28"/>
    </sheetView>
  </sheetViews>
  <sheetFormatPr defaultColWidth="11.421875" defaultRowHeight="12.75"/>
  <cols>
    <col min="1" max="1" width="2.7109375" style="79" customWidth="1"/>
    <col min="2" max="2" width="10.57421875" style="79" customWidth="1"/>
    <col min="3" max="5" width="10.7109375" style="79" customWidth="1"/>
    <col min="6" max="6" width="12.57421875" style="79" customWidth="1"/>
    <col min="7" max="7" width="8.140625" style="79" customWidth="1"/>
    <col min="8" max="8" width="5.7109375" style="79" customWidth="1"/>
    <col min="9" max="9" width="10.421875" style="79" customWidth="1"/>
    <col min="10" max="10" width="19.28125" style="79" customWidth="1"/>
    <col min="11" max="11" width="16.7109375" style="79" customWidth="1"/>
    <col min="12" max="12" width="7.421875" style="79" customWidth="1"/>
    <col min="13" max="15" width="12.7109375" style="79" customWidth="1"/>
    <col min="16" max="16" width="11.140625" style="79" customWidth="1"/>
    <col min="17" max="17" width="8.57421875" style="79" customWidth="1"/>
    <col min="18" max="18" width="8.28125" style="79" customWidth="1"/>
    <col min="19" max="19" width="9.421875" style="79" customWidth="1"/>
    <col min="20" max="20" width="10.00390625" style="79" customWidth="1"/>
    <col min="21" max="21" width="12.7109375" style="79" customWidth="1"/>
    <col min="22" max="22" width="6.7109375" style="79" customWidth="1"/>
    <col min="23" max="23" width="7.8515625" style="79" customWidth="1"/>
    <col min="24" max="24" width="1.1484375" style="79" customWidth="1"/>
    <col min="25" max="16384" width="11.421875" style="79" customWidth="1"/>
  </cols>
  <sheetData>
    <row r="1" ht="13.5" thickBot="1"/>
    <row r="2" spans="2:26" ht="12.75">
      <c r="B2" s="222"/>
      <c r="C2" s="223"/>
      <c r="D2" s="223"/>
      <c r="E2" s="223"/>
      <c r="F2" s="223"/>
      <c r="G2" s="223"/>
      <c r="H2" s="223"/>
      <c r="I2" s="223"/>
      <c r="J2" s="223"/>
      <c r="K2" s="223"/>
      <c r="L2" s="223"/>
      <c r="M2" s="223"/>
      <c r="N2" s="223"/>
      <c r="O2" s="223"/>
      <c r="P2" s="223"/>
      <c r="Q2" s="223"/>
      <c r="R2" s="223"/>
      <c r="S2" s="223"/>
      <c r="T2" s="223"/>
      <c r="U2" s="223"/>
      <c r="V2" s="223"/>
      <c r="W2" s="224"/>
      <c r="X2" s="84"/>
      <c r="Y2" s="84"/>
      <c r="Z2" s="84"/>
    </row>
    <row r="3" spans="2:26" ht="12.75">
      <c r="B3" s="225"/>
      <c r="C3" s="84"/>
      <c r="D3" s="84"/>
      <c r="E3" s="84"/>
      <c r="F3" s="84"/>
      <c r="G3" s="84"/>
      <c r="H3" s="84"/>
      <c r="I3" s="84"/>
      <c r="J3" s="84"/>
      <c r="K3" s="84"/>
      <c r="L3" s="84"/>
      <c r="M3" s="84"/>
      <c r="N3" s="84"/>
      <c r="O3" s="84"/>
      <c r="P3" s="84"/>
      <c r="Q3" s="84"/>
      <c r="R3" s="84"/>
      <c r="S3" s="84"/>
      <c r="T3" s="84"/>
      <c r="U3" s="84"/>
      <c r="V3" s="84"/>
      <c r="W3" s="226"/>
      <c r="X3" s="84"/>
      <c r="Y3" s="84"/>
      <c r="Z3" s="84"/>
    </row>
    <row r="4" spans="1:26" ht="15.75">
      <c r="A4" s="226"/>
      <c r="C4" s="309"/>
      <c r="D4" s="312" t="s">
        <v>220</v>
      </c>
      <c r="F4" s="23"/>
      <c r="G4" s="84"/>
      <c r="H4" s="309"/>
      <c r="I4" s="309"/>
      <c r="J4" s="309"/>
      <c r="K4" s="607" t="s">
        <v>27</v>
      </c>
      <c r="L4" s="607"/>
      <c r="M4" s="607"/>
      <c r="N4" s="607"/>
      <c r="O4" s="607"/>
      <c r="P4" s="607"/>
      <c r="Q4" s="309"/>
      <c r="R4" s="300"/>
      <c r="S4" s="23"/>
      <c r="U4" s="309"/>
      <c r="V4" s="309"/>
      <c r="W4" s="310"/>
      <c r="X4" s="309"/>
      <c r="Y4" s="309"/>
      <c r="Z4" s="309"/>
    </row>
    <row r="5" spans="1:26" ht="15.75">
      <c r="A5" s="226"/>
      <c r="C5" s="309"/>
      <c r="D5" s="302" t="s">
        <v>108</v>
      </c>
      <c r="E5" s="23"/>
      <c r="F5" s="23"/>
      <c r="G5" s="33"/>
      <c r="H5" s="309"/>
      <c r="I5" s="309"/>
      <c r="J5" s="309"/>
      <c r="K5" s="607" t="s">
        <v>28</v>
      </c>
      <c r="L5" s="607"/>
      <c r="M5" s="607"/>
      <c r="N5" s="607"/>
      <c r="O5" s="607"/>
      <c r="P5" s="607"/>
      <c r="Q5" s="309"/>
      <c r="R5" s="309"/>
      <c r="S5" s="309"/>
      <c r="T5" s="309"/>
      <c r="U5" s="309"/>
      <c r="V5" s="309"/>
      <c r="W5" s="310"/>
      <c r="X5" s="309"/>
      <c r="Y5" s="309"/>
      <c r="Z5" s="309"/>
    </row>
    <row r="6" spans="1:26" ht="12.75">
      <c r="A6" s="226"/>
      <c r="C6" s="227"/>
      <c r="D6" s="302" t="s">
        <v>221</v>
      </c>
      <c r="E6" s="23"/>
      <c r="F6" s="302"/>
      <c r="G6" s="302"/>
      <c r="H6" s="227"/>
      <c r="I6" s="227"/>
      <c r="J6" s="227"/>
      <c r="K6" s="227" t="s">
        <v>29</v>
      </c>
      <c r="L6" s="299"/>
      <c r="M6" s="299"/>
      <c r="N6" s="299"/>
      <c r="O6" s="299"/>
      <c r="P6" s="299"/>
      <c r="Q6" s="227"/>
      <c r="R6" s="227"/>
      <c r="S6" s="227"/>
      <c r="T6" s="227"/>
      <c r="U6" s="227"/>
      <c r="V6" s="227"/>
      <c r="W6" s="311"/>
      <c r="X6" s="227"/>
      <c r="Y6" s="227"/>
      <c r="Z6" s="227"/>
    </row>
    <row r="7" spans="2:26" ht="12.75">
      <c r="B7" s="24"/>
      <c r="D7" s="302" t="s">
        <v>219</v>
      </c>
      <c r="E7" s="302" t="str">
        <f>'AGUA POTABLE 1'!E7</f>
        <v>31 DE ENERO 2014</v>
      </c>
      <c r="F7" s="23"/>
      <c r="G7" s="84"/>
      <c r="H7" s="84"/>
      <c r="I7" s="84"/>
      <c r="J7" s="84"/>
      <c r="K7" s="84"/>
      <c r="L7" s="84"/>
      <c r="M7" s="84"/>
      <c r="N7" s="84"/>
      <c r="O7" s="84"/>
      <c r="P7" s="84"/>
      <c r="R7" s="37"/>
      <c r="S7" s="608" t="s">
        <v>55</v>
      </c>
      <c r="T7" s="608"/>
      <c r="U7" s="608"/>
      <c r="V7" s="608"/>
      <c r="W7" s="226"/>
      <c r="X7" s="84"/>
      <c r="Y7" s="84"/>
      <c r="Z7" s="84"/>
    </row>
    <row r="8" spans="2:26" ht="12.75">
      <c r="B8" s="24"/>
      <c r="D8" s="302" t="s">
        <v>268</v>
      </c>
      <c r="F8" s="23"/>
      <c r="G8" s="84"/>
      <c r="H8" s="33"/>
      <c r="I8" s="33"/>
      <c r="J8" s="33"/>
      <c r="K8" s="615" t="s">
        <v>217</v>
      </c>
      <c r="L8" s="615"/>
      <c r="M8" s="615"/>
      <c r="N8" s="615"/>
      <c r="O8" s="615"/>
      <c r="P8" s="615"/>
      <c r="Q8" s="33"/>
      <c r="R8" s="33"/>
      <c r="S8" s="39" t="s">
        <v>64</v>
      </c>
      <c r="T8" s="38" t="s">
        <v>65</v>
      </c>
      <c r="V8" s="84"/>
      <c r="W8" s="226"/>
      <c r="X8" s="84"/>
      <c r="Y8" s="84"/>
      <c r="Z8" s="84"/>
    </row>
    <row r="9" spans="2:26" ht="12.75">
      <c r="B9" s="24"/>
      <c r="D9" s="302" t="s">
        <v>266</v>
      </c>
      <c r="E9" s="23"/>
      <c r="F9" s="23"/>
      <c r="G9" s="84"/>
      <c r="H9" s="227"/>
      <c r="I9" s="227"/>
      <c r="J9" s="227"/>
      <c r="K9" s="613" t="s">
        <v>218</v>
      </c>
      <c r="L9" s="613"/>
      <c r="M9" s="613"/>
      <c r="N9" s="613"/>
      <c r="O9" s="613"/>
      <c r="P9" s="613"/>
      <c r="R9" s="37"/>
      <c r="S9" s="39" t="s">
        <v>57</v>
      </c>
      <c r="T9" s="38" t="s">
        <v>66</v>
      </c>
      <c r="V9" s="37"/>
      <c r="W9" s="315"/>
      <c r="X9" s="84"/>
      <c r="Y9" s="84"/>
      <c r="Z9" s="84"/>
    </row>
    <row r="10" spans="2:26" ht="13.5" thickBot="1">
      <c r="B10" s="313"/>
      <c r="C10" s="228"/>
      <c r="D10" s="228"/>
      <c r="E10" s="228"/>
      <c r="F10" s="228"/>
      <c r="G10" s="228"/>
      <c r="H10" s="228"/>
      <c r="I10" s="228"/>
      <c r="J10" s="228"/>
      <c r="K10" s="614" t="s">
        <v>26</v>
      </c>
      <c r="L10" s="614"/>
      <c r="M10" s="614"/>
      <c r="N10" s="614"/>
      <c r="O10" s="614"/>
      <c r="P10" s="614"/>
      <c r="Q10" s="614"/>
      <c r="R10" s="228"/>
      <c r="S10" s="228"/>
      <c r="T10" s="25" t="s">
        <v>30</v>
      </c>
      <c r="U10" s="26">
        <v>10</v>
      </c>
      <c r="V10" s="26" t="s">
        <v>31</v>
      </c>
      <c r="W10" s="316">
        <f>'INF PROD RURAL 9'!X10</f>
        <v>12</v>
      </c>
      <c r="X10" s="84"/>
      <c r="Y10" s="84"/>
      <c r="Z10" s="308"/>
    </row>
    <row r="11" spans="20:23" s="84" customFormat="1" ht="6.75" customHeight="1" thickBot="1">
      <c r="T11" s="39"/>
      <c r="U11" s="301"/>
      <c r="V11" s="301"/>
      <c r="W11" s="308"/>
    </row>
    <row r="12" spans="1:26" s="7" customFormat="1" ht="27" customHeight="1" thickBot="1">
      <c r="A12" s="83"/>
      <c r="B12" s="609" t="s">
        <v>0</v>
      </c>
      <c r="C12" s="609" t="s">
        <v>1</v>
      </c>
      <c r="D12" s="609"/>
      <c r="E12" s="609"/>
      <c r="F12" s="609"/>
      <c r="G12" s="609" t="s">
        <v>2</v>
      </c>
      <c r="H12" s="609" t="s">
        <v>3</v>
      </c>
      <c r="I12" s="609" t="s">
        <v>4</v>
      </c>
      <c r="J12" s="609" t="s">
        <v>5</v>
      </c>
      <c r="K12" s="609" t="s">
        <v>6</v>
      </c>
      <c r="L12" s="609" t="s">
        <v>22</v>
      </c>
      <c r="M12" s="609" t="s">
        <v>7</v>
      </c>
      <c r="N12" s="609"/>
      <c r="O12" s="609"/>
      <c r="P12" s="609"/>
      <c r="Q12" s="609" t="s">
        <v>8</v>
      </c>
      <c r="R12" s="609"/>
      <c r="S12" s="609"/>
      <c r="T12" s="609" t="s">
        <v>9</v>
      </c>
      <c r="U12" s="609" t="s">
        <v>40</v>
      </c>
      <c r="V12" s="609" t="s">
        <v>10</v>
      </c>
      <c r="W12" s="609" t="s">
        <v>11</v>
      </c>
      <c r="Z12" s="83"/>
    </row>
    <row r="13" spans="2:23" s="7" customFormat="1" ht="27" customHeight="1" thickBot="1">
      <c r="B13" s="609"/>
      <c r="C13" s="609"/>
      <c r="D13" s="609"/>
      <c r="E13" s="609"/>
      <c r="F13" s="609"/>
      <c r="G13" s="609"/>
      <c r="H13" s="609"/>
      <c r="I13" s="609"/>
      <c r="J13" s="609"/>
      <c r="K13" s="609"/>
      <c r="L13" s="609"/>
      <c r="M13" s="330" t="s">
        <v>12</v>
      </c>
      <c r="N13" s="330" t="s">
        <v>32</v>
      </c>
      <c r="O13" s="377" t="s">
        <v>166</v>
      </c>
      <c r="P13" s="330" t="s">
        <v>67</v>
      </c>
      <c r="Q13" s="330" t="s">
        <v>13</v>
      </c>
      <c r="R13" s="330" t="s">
        <v>14</v>
      </c>
      <c r="S13" s="330" t="s">
        <v>133</v>
      </c>
      <c r="T13" s="609"/>
      <c r="U13" s="609"/>
      <c r="V13" s="609"/>
      <c r="W13" s="609"/>
    </row>
    <row r="14" spans="2:23" s="84" customFormat="1" ht="9" customHeight="1" thickBot="1">
      <c r="B14" s="207"/>
      <c r="C14" s="207"/>
      <c r="D14" s="207"/>
      <c r="E14" s="207"/>
      <c r="F14" s="207"/>
      <c r="G14" s="207"/>
      <c r="H14" s="207"/>
      <c r="I14" s="207"/>
      <c r="J14" s="207"/>
      <c r="K14" s="207"/>
      <c r="L14" s="207"/>
      <c r="M14" s="207"/>
      <c r="N14" s="207"/>
      <c r="O14" s="207"/>
      <c r="P14" s="207"/>
      <c r="Q14" s="207"/>
      <c r="R14" s="207"/>
      <c r="S14" s="207"/>
      <c r="T14" s="207"/>
      <c r="U14" s="207"/>
      <c r="V14" s="207"/>
      <c r="W14" s="207"/>
    </row>
    <row r="15" spans="2:25" ht="19.5" customHeight="1">
      <c r="B15" s="208">
        <v>11</v>
      </c>
      <c r="C15" s="701" t="s">
        <v>18</v>
      </c>
      <c r="D15" s="701"/>
      <c r="E15" s="701"/>
      <c r="F15" s="701"/>
      <c r="G15" s="209"/>
      <c r="H15" s="209"/>
      <c r="I15" s="210"/>
      <c r="J15" s="211"/>
      <c r="K15" s="212"/>
      <c r="L15" s="159"/>
      <c r="M15" s="213"/>
      <c r="N15" s="214"/>
      <c r="O15" s="214"/>
      <c r="P15" s="118"/>
      <c r="Q15" s="156"/>
      <c r="R15" s="215"/>
      <c r="S15" s="276"/>
      <c r="T15" s="277"/>
      <c r="U15" s="276"/>
      <c r="V15" s="278"/>
      <c r="W15" s="278"/>
      <c r="X15" s="279"/>
      <c r="Y15" s="280"/>
    </row>
    <row r="16" spans="2:25" ht="19.5" customHeight="1">
      <c r="B16" s="119">
        <v>1134</v>
      </c>
      <c r="C16" s="702" t="s">
        <v>83</v>
      </c>
      <c r="D16" s="702"/>
      <c r="E16" s="702"/>
      <c r="F16" s="702"/>
      <c r="G16" s="120"/>
      <c r="H16" s="120"/>
      <c r="I16" s="121"/>
      <c r="J16" s="122"/>
      <c r="K16" s="123"/>
      <c r="L16" s="124"/>
      <c r="M16" s="125"/>
      <c r="N16" s="126"/>
      <c r="O16" s="126"/>
      <c r="P16" s="127"/>
      <c r="Q16" s="128"/>
      <c r="R16" s="129"/>
      <c r="S16" s="281"/>
      <c r="T16" s="282"/>
      <c r="U16" s="281"/>
      <c r="V16" s="283"/>
      <c r="W16" s="283"/>
      <c r="X16" s="279"/>
      <c r="Y16" s="280"/>
    </row>
    <row r="17" spans="2:25" s="81" customFormat="1" ht="19.5" customHeight="1">
      <c r="B17" s="130"/>
      <c r="C17" s="693" t="s">
        <v>86</v>
      </c>
      <c r="D17" s="693"/>
      <c r="E17" s="693"/>
      <c r="F17" s="693"/>
      <c r="G17" s="131" t="s">
        <v>21</v>
      </c>
      <c r="H17" s="196">
        <v>11</v>
      </c>
      <c r="I17" s="132" t="s">
        <v>87</v>
      </c>
      <c r="J17" s="133" t="s">
        <v>17</v>
      </c>
      <c r="K17" s="134">
        <v>350000</v>
      </c>
      <c r="L17" s="135">
        <v>0</v>
      </c>
      <c r="M17" s="136">
        <f>N17+P17</f>
        <v>350000</v>
      </c>
      <c r="N17" s="134">
        <v>350000</v>
      </c>
      <c r="O17" s="134">
        <v>0</v>
      </c>
      <c r="P17" s="134">
        <v>0</v>
      </c>
      <c r="Q17" s="196"/>
      <c r="R17" s="138"/>
      <c r="S17" s="139">
        <v>1</v>
      </c>
      <c r="T17" s="140"/>
      <c r="U17" s="139"/>
      <c r="V17" s="284"/>
      <c r="W17" s="284"/>
      <c r="X17" s="279"/>
      <c r="Y17" s="280"/>
    </row>
    <row r="18" spans="2:25" s="81" customFormat="1" ht="19.5" customHeight="1">
      <c r="B18" s="141">
        <v>1137</v>
      </c>
      <c r="C18" s="700" t="s">
        <v>84</v>
      </c>
      <c r="D18" s="700"/>
      <c r="E18" s="700"/>
      <c r="F18" s="700"/>
      <c r="G18" s="196"/>
      <c r="H18" s="196"/>
      <c r="I18" s="132"/>
      <c r="J18" s="142"/>
      <c r="K18" s="134"/>
      <c r="L18" s="135"/>
      <c r="M18" s="136"/>
      <c r="N18" s="134"/>
      <c r="O18" s="137"/>
      <c r="P18" s="137"/>
      <c r="Q18" s="196"/>
      <c r="R18" s="138"/>
      <c r="S18" s="139"/>
      <c r="T18" s="140"/>
      <c r="U18" s="139"/>
      <c r="V18" s="284"/>
      <c r="W18" s="284"/>
      <c r="X18" s="279"/>
      <c r="Y18" s="280"/>
    </row>
    <row r="19" spans="2:25" s="81" customFormat="1" ht="19.5" customHeight="1">
      <c r="B19" s="130"/>
      <c r="C19" s="699" t="s">
        <v>71</v>
      </c>
      <c r="D19" s="699"/>
      <c r="E19" s="699"/>
      <c r="F19" s="699"/>
      <c r="G19" s="131" t="s">
        <v>21</v>
      </c>
      <c r="H19" s="196">
        <v>11</v>
      </c>
      <c r="I19" s="132" t="s">
        <v>88</v>
      </c>
      <c r="J19" s="133" t="s">
        <v>17</v>
      </c>
      <c r="K19" s="134">
        <v>350000</v>
      </c>
      <c r="L19" s="135">
        <v>0</v>
      </c>
      <c r="M19" s="136">
        <f>N19+P19</f>
        <v>350000</v>
      </c>
      <c r="N19" s="134">
        <v>350000</v>
      </c>
      <c r="O19" s="134">
        <v>0</v>
      </c>
      <c r="P19" s="134">
        <v>0</v>
      </c>
      <c r="Q19" s="196"/>
      <c r="R19" s="138"/>
      <c r="S19" s="139">
        <v>1</v>
      </c>
      <c r="T19" s="140"/>
      <c r="U19" s="139"/>
      <c r="V19" s="284"/>
      <c r="W19" s="284"/>
      <c r="X19" s="279"/>
      <c r="Y19" s="280"/>
    </row>
    <row r="20" spans="2:25" s="81" customFormat="1" ht="19.5" customHeight="1">
      <c r="B20" s="141">
        <v>1140</v>
      </c>
      <c r="C20" s="700" t="s">
        <v>85</v>
      </c>
      <c r="D20" s="700"/>
      <c r="E20" s="700"/>
      <c r="F20" s="700"/>
      <c r="G20" s="196"/>
      <c r="H20" s="196"/>
      <c r="I20" s="132"/>
      <c r="J20" s="142"/>
      <c r="K20" s="134"/>
      <c r="L20" s="135"/>
      <c r="M20" s="136"/>
      <c r="N20" s="134"/>
      <c r="O20" s="137"/>
      <c r="P20" s="137"/>
      <c r="Q20" s="196"/>
      <c r="R20" s="138"/>
      <c r="S20" s="139"/>
      <c r="T20" s="140"/>
      <c r="U20" s="139"/>
      <c r="V20" s="284"/>
      <c r="W20" s="284"/>
      <c r="X20" s="279"/>
      <c r="Y20" s="280"/>
    </row>
    <row r="21" spans="2:25" s="81" customFormat="1" ht="19.5" customHeight="1">
      <c r="B21" s="131"/>
      <c r="C21" s="693" t="s">
        <v>70</v>
      </c>
      <c r="D21" s="693"/>
      <c r="E21" s="693"/>
      <c r="F21" s="693"/>
      <c r="G21" s="131" t="s">
        <v>21</v>
      </c>
      <c r="H21" s="196">
        <v>11</v>
      </c>
      <c r="I21" s="143" t="s">
        <v>89</v>
      </c>
      <c r="J21" s="133" t="s">
        <v>17</v>
      </c>
      <c r="K21" s="134">
        <v>295405</v>
      </c>
      <c r="L21" s="144">
        <v>0</v>
      </c>
      <c r="M21" s="136">
        <f>N21+P21</f>
        <v>295405</v>
      </c>
      <c r="N21" s="134">
        <v>295405</v>
      </c>
      <c r="O21" s="134">
        <v>0</v>
      </c>
      <c r="P21" s="134">
        <v>0</v>
      </c>
      <c r="Q21" s="131"/>
      <c r="R21" s="145"/>
      <c r="S21" s="146">
        <v>1</v>
      </c>
      <c r="T21" s="147"/>
      <c r="U21" s="146"/>
      <c r="V21" s="148"/>
      <c r="W21" s="148"/>
      <c r="X21" s="279"/>
      <c r="Y21" s="280"/>
    </row>
    <row r="22" spans="2:25" ht="19.5" customHeight="1" thickBot="1">
      <c r="B22" s="389"/>
      <c r="C22" s="695" t="s">
        <v>278</v>
      </c>
      <c r="D22" s="695"/>
      <c r="E22" s="695"/>
      <c r="F22" s="695"/>
      <c r="G22" s="343" t="s">
        <v>21</v>
      </c>
      <c r="H22" s="363">
        <v>11</v>
      </c>
      <c r="I22" s="390" t="s">
        <v>279</v>
      </c>
      <c r="J22" s="391" t="s">
        <v>17</v>
      </c>
      <c r="K22" s="392">
        <f>O22+N22+M22</f>
        <v>6000</v>
      </c>
      <c r="L22" s="352">
        <v>0</v>
      </c>
      <c r="M22" s="373">
        <f>N22+P22</f>
        <v>0</v>
      </c>
      <c r="N22" s="392"/>
      <c r="O22" s="392">
        <v>6000</v>
      </c>
      <c r="P22" s="392">
        <v>0</v>
      </c>
      <c r="Q22" s="389"/>
      <c r="R22" s="393"/>
      <c r="S22" s="396">
        <v>1</v>
      </c>
      <c r="T22" s="395"/>
      <c r="U22" s="394"/>
      <c r="V22" s="389"/>
      <c r="W22" s="389"/>
      <c r="X22" s="280"/>
      <c r="Y22" s="280"/>
    </row>
    <row r="23" spans="2:24" ht="13.5" thickBot="1">
      <c r="B23" s="1"/>
      <c r="C23" s="1"/>
      <c r="D23" s="1"/>
      <c r="E23" s="1"/>
      <c r="F23" s="1"/>
      <c r="G23" s="1"/>
      <c r="H23" s="1"/>
      <c r="I23" s="1"/>
      <c r="J23" s="20" t="s">
        <v>12</v>
      </c>
      <c r="K23" s="19">
        <f>SUM(K16:K22)</f>
        <v>1001405</v>
      </c>
      <c r="L23" s="30"/>
      <c r="M23" s="19">
        <f>SUM(M12:M22)</f>
        <v>995405</v>
      </c>
      <c r="N23" s="19">
        <f>SUM(N12:N22)</f>
        <v>995405</v>
      </c>
      <c r="O23" s="19">
        <f>SUM(O17:O22)</f>
        <v>6000</v>
      </c>
      <c r="P23" s="19">
        <f>SUM(P12:P22)</f>
        <v>0</v>
      </c>
      <c r="Q23" s="1"/>
      <c r="R23" s="1"/>
      <c r="S23" s="1"/>
      <c r="T23" s="1"/>
      <c r="U23" s="1"/>
      <c r="V23" s="1"/>
      <c r="W23" s="1"/>
      <c r="X23" s="285"/>
    </row>
    <row r="24" spans="2:24" s="287" customFormat="1" ht="12.75">
      <c r="B24" s="221"/>
      <c r="C24" s="221"/>
      <c r="D24" s="221"/>
      <c r="E24" s="221"/>
      <c r="F24" s="221"/>
      <c r="G24" s="221"/>
      <c r="H24" s="221"/>
      <c r="I24" s="221"/>
      <c r="J24" s="218"/>
      <c r="K24" s="219"/>
      <c r="L24" s="220"/>
      <c r="M24" s="219"/>
      <c r="N24" s="219"/>
      <c r="O24" s="219"/>
      <c r="P24" s="219"/>
      <c r="Q24" s="221"/>
      <c r="R24" s="221"/>
      <c r="S24" s="221"/>
      <c r="T24" s="221"/>
      <c r="U24" s="221"/>
      <c r="V24" s="221"/>
      <c r="W24" s="221"/>
      <c r="X24" s="286"/>
    </row>
    <row r="25" spans="2:24" s="287" customFormat="1" ht="12.75">
      <c r="B25" s="221"/>
      <c r="C25" s="221"/>
      <c r="D25" s="221"/>
      <c r="E25" s="221"/>
      <c r="F25" s="221"/>
      <c r="G25" s="221"/>
      <c r="H25" s="221"/>
      <c r="I25" s="221"/>
      <c r="J25" s="218"/>
      <c r="K25" s="219"/>
      <c r="L25" s="220"/>
      <c r="M25" s="219"/>
      <c r="N25" s="219"/>
      <c r="O25" s="219"/>
      <c r="P25" s="219"/>
      <c r="Q25" s="221"/>
      <c r="R25" s="221"/>
      <c r="S25" s="221"/>
      <c r="T25" s="221"/>
      <c r="U25" s="221"/>
      <c r="V25" s="221"/>
      <c r="W25" s="221"/>
      <c r="X25" s="286"/>
    </row>
    <row r="26" spans="2:24" s="287" customFormat="1" ht="12.75">
      <c r="B26" s="221"/>
      <c r="C26" s="221"/>
      <c r="D26" s="221"/>
      <c r="E26" s="221"/>
      <c r="F26" s="221"/>
      <c r="G26" s="221"/>
      <c r="H26" s="221"/>
      <c r="I26" s="221"/>
      <c r="J26" s="218"/>
      <c r="K26" s="219"/>
      <c r="L26" s="220"/>
      <c r="M26" s="219"/>
      <c r="N26" s="219"/>
      <c r="O26" s="219"/>
      <c r="P26" s="219"/>
      <c r="Q26" s="221"/>
      <c r="R26" s="221"/>
      <c r="S26" s="221"/>
      <c r="T26" s="221"/>
      <c r="U26" s="221"/>
      <c r="V26" s="221"/>
      <c r="W26" s="221"/>
      <c r="X26" s="286"/>
    </row>
    <row r="27" spans="3:13" ht="29.25" customHeight="1">
      <c r="C27" s="80"/>
      <c r="D27" s="244"/>
      <c r="E27" s="80"/>
      <c r="J27" s="288"/>
      <c r="K27" s="289"/>
      <c r="L27" s="42"/>
      <c r="M27" s="288"/>
    </row>
    <row r="28" spans="7:15" ht="12.75">
      <c r="G28" s="179"/>
      <c r="H28" s="179"/>
      <c r="I28" s="179"/>
      <c r="J28" s="180"/>
      <c r="K28" s="178"/>
      <c r="L28" s="42"/>
      <c r="M28" s="42"/>
      <c r="N28" s="8"/>
      <c r="O28" s="8"/>
    </row>
    <row r="29" spans="11:13" ht="12.75">
      <c r="K29" s="289"/>
      <c r="L29" s="288"/>
      <c r="M29" s="40"/>
    </row>
    <row r="30" spans="3:24" ht="12.75">
      <c r="C30" s="7"/>
      <c r="D30" s="7"/>
      <c r="K30" s="288"/>
      <c r="L30" s="288"/>
      <c r="M30" s="288"/>
      <c r="S30" s="627" t="s">
        <v>107</v>
      </c>
      <c r="T30" s="627"/>
      <c r="U30" s="627"/>
      <c r="V30" s="627"/>
      <c r="W30" s="627"/>
      <c r="X30" s="88"/>
    </row>
    <row r="31" spans="3:23" ht="12.75">
      <c r="C31" s="7"/>
      <c r="D31" s="7"/>
      <c r="K31" s="289"/>
      <c r="L31" s="288"/>
      <c r="M31" s="288"/>
      <c r="S31" s="626" t="s">
        <v>19</v>
      </c>
      <c r="T31" s="626"/>
      <c r="U31" s="626"/>
      <c r="V31" s="626"/>
      <c r="W31" s="626"/>
    </row>
    <row r="32" spans="3:13" ht="12.75">
      <c r="C32" s="7"/>
      <c r="D32" s="7"/>
      <c r="K32" s="288"/>
      <c r="L32" s="288"/>
      <c r="M32" s="41"/>
    </row>
    <row r="33" spans="3:13" ht="12.75">
      <c r="C33" s="7"/>
      <c r="D33" s="7"/>
      <c r="K33" s="289"/>
      <c r="L33" s="288"/>
      <c r="M33" s="288"/>
    </row>
    <row r="34" spans="3:13" ht="12.75">
      <c r="C34" s="7"/>
      <c r="D34" s="7"/>
      <c r="K34" s="44"/>
      <c r="L34" s="288"/>
      <c r="M34" s="288"/>
    </row>
    <row r="35" spans="10:13" ht="12.75">
      <c r="J35" s="288"/>
      <c r="K35" s="288"/>
      <c r="L35" s="288"/>
      <c r="M35" s="288"/>
    </row>
    <row r="36" spans="10:13" ht="12.75">
      <c r="J36" s="288"/>
      <c r="K36" s="288"/>
      <c r="L36" s="288"/>
      <c r="M36" s="288"/>
    </row>
    <row r="37" spans="10:13" ht="12.75">
      <c r="J37" s="288"/>
      <c r="K37" s="288"/>
      <c r="L37" s="288"/>
      <c r="M37" s="288"/>
    </row>
    <row r="44" spans="7:10" ht="12.75">
      <c r="G44" s="5"/>
      <c r="I44" s="5"/>
      <c r="J44" s="5"/>
    </row>
    <row r="45" spans="7:10" ht="12.75">
      <c r="G45" s="5"/>
      <c r="I45" s="5"/>
      <c r="J45" s="5"/>
    </row>
  </sheetData>
  <sheetProtection/>
  <mergeCells count="30">
    <mergeCell ref="K4:P4"/>
    <mergeCell ref="K5:P5"/>
    <mergeCell ref="S7:V7"/>
    <mergeCell ref="K8:P8"/>
    <mergeCell ref="K9:P9"/>
    <mergeCell ref="S31:W31"/>
    <mergeCell ref="C22:F22"/>
    <mergeCell ref="S30:W30"/>
    <mergeCell ref="J12:J13"/>
    <mergeCell ref="L12:L13"/>
    <mergeCell ref="C19:F19"/>
    <mergeCell ref="C20:F20"/>
    <mergeCell ref="C21:F21"/>
    <mergeCell ref="G12:G13"/>
    <mergeCell ref="C17:F17"/>
    <mergeCell ref="C18:F18"/>
    <mergeCell ref="C15:F15"/>
    <mergeCell ref="C16:F16"/>
    <mergeCell ref="K10:Q10"/>
    <mergeCell ref="B12:B13"/>
    <mergeCell ref="V12:V13"/>
    <mergeCell ref="W12:W13"/>
    <mergeCell ref="C12:F13"/>
    <mergeCell ref="M12:P12"/>
    <mergeCell ref="U12:U13"/>
    <mergeCell ref="I12:I13"/>
    <mergeCell ref="T12:T13"/>
    <mergeCell ref="H12:H13"/>
    <mergeCell ref="K12:K13"/>
    <mergeCell ref="Q12:S12"/>
  </mergeCells>
  <printOptions horizontalCentered="1"/>
  <pageMargins left="0.5" right="0.2" top="0.29" bottom="0" header="0.31496062992125984" footer="0.31496062992125984"/>
  <pageSetup horizontalDpi="600" verticalDpi="600" orientation="landscape" paperSize="5" scale="70" r:id="rId2"/>
  <drawing r:id="rId1"/>
</worksheet>
</file>

<file path=xl/worksheets/sheet11.xml><?xml version="1.0" encoding="utf-8"?>
<worksheet xmlns="http://schemas.openxmlformats.org/spreadsheetml/2006/main" xmlns:r="http://schemas.openxmlformats.org/officeDocument/2006/relationships">
  <dimension ref="A2:Y50"/>
  <sheetViews>
    <sheetView view="pageBreakPreview" zoomScaleSheetLayoutView="100" zoomScalePageLayoutView="0" workbookViewId="0" topLeftCell="E16">
      <selection activeCell="F33" sqref="F33"/>
    </sheetView>
  </sheetViews>
  <sheetFormatPr defaultColWidth="11.421875" defaultRowHeight="12.75"/>
  <cols>
    <col min="1" max="1" width="1.1484375" style="79" customWidth="1"/>
    <col min="2" max="2" width="10.57421875" style="79" customWidth="1"/>
    <col min="3" max="5" width="10.7109375" style="79" customWidth="1"/>
    <col min="6" max="6" width="12.57421875" style="79" customWidth="1"/>
    <col min="7" max="7" width="8.140625" style="79" customWidth="1"/>
    <col min="8" max="8" width="5.7109375" style="79" customWidth="1"/>
    <col min="9" max="9" width="10.421875" style="79" customWidth="1"/>
    <col min="10" max="10" width="19.28125" style="79" customWidth="1"/>
    <col min="11" max="11" width="14.28125" style="79" customWidth="1"/>
    <col min="12" max="12" width="7.421875" style="79" customWidth="1"/>
    <col min="13" max="14" width="12.7109375" style="79" customWidth="1"/>
    <col min="15" max="15" width="14.57421875" style="79" customWidth="1"/>
    <col min="16" max="16" width="8.57421875" style="79" customWidth="1"/>
    <col min="17" max="17" width="9.57421875" style="79" customWidth="1"/>
    <col min="18" max="18" width="9.421875" style="79" customWidth="1"/>
    <col min="19" max="19" width="11.00390625" style="79" customWidth="1"/>
    <col min="20" max="20" width="11.140625" style="79" customWidth="1"/>
    <col min="21" max="21" width="9.00390625" style="79" customWidth="1"/>
    <col min="22" max="22" width="7.140625" style="79" customWidth="1"/>
    <col min="23" max="23" width="2.00390625" style="79" customWidth="1"/>
    <col min="24" max="16384" width="11.421875" style="79" customWidth="1"/>
  </cols>
  <sheetData>
    <row r="1" ht="13.5" thickBot="1"/>
    <row r="2" spans="2:25" ht="12.75">
      <c r="B2" s="222"/>
      <c r="C2" s="223"/>
      <c r="D2" s="223"/>
      <c r="E2" s="223"/>
      <c r="F2" s="223"/>
      <c r="G2" s="223"/>
      <c r="H2" s="223"/>
      <c r="I2" s="223"/>
      <c r="J2" s="223"/>
      <c r="K2" s="223"/>
      <c r="L2" s="223"/>
      <c r="M2" s="223"/>
      <c r="N2" s="223"/>
      <c r="O2" s="223"/>
      <c r="P2" s="223"/>
      <c r="Q2" s="223"/>
      <c r="R2" s="223"/>
      <c r="S2" s="223"/>
      <c r="T2" s="223"/>
      <c r="U2" s="223"/>
      <c r="V2" s="224"/>
      <c r="W2" s="84"/>
      <c r="X2" s="84"/>
      <c r="Y2" s="84"/>
    </row>
    <row r="3" spans="2:25" ht="12.75">
      <c r="B3" s="225"/>
      <c r="C3" s="84"/>
      <c r="D3" s="84"/>
      <c r="E3" s="84"/>
      <c r="F3" s="84"/>
      <c r="G3" s="84"/>
      <c r="H3" s="84"/>
      <c r="I3" s="84"/>
      <c r="J3" s="84"/>
      <c r="K3" s="84"/>
      <c r="L3" s="84"/>
      <c r="M3" s="84"/>
      <c r="N3" s="84"/>
      <c r="O3" s="84"/>
      <c r="P3" s="84"/>
      <c r="Q3" s="84"/>
      <c r="R3" s="84"/>
      <c r="S3" s="84"/>
      <c r="T3" s="84"/>
      <c r="U3" s="84"/>
      <c r="V3" s="226"/>
      <c r="W3" s="84"/>
      <c r="X3" s="84"/>
      <c r="Y3" s="84"/>
    </row>
    <row r="4" spans="1:25" ht="15.75">
      <c r="A4" s="226"/>
      <c r="C4" s="309"/>
      <c r="D4" s="312" t="s">
        <v>220</v>
      </c>
      <c r="F4" s="23"/>
      <c r="G4" s="84"/>
      <c r="H4" s="309"/>
      <c r="I4" s="309"/>
      <c r="J4" s="309"/>
      <c r="K4" s="607" t="s">
        <v>27</v>
      </c>
      <c r="L4" s="607"/>
      <c r="M4" s="607"/>
      <c r="N4" s="607"/>
      <c r="O4" s="607"/>
      <c r="P4" s="309"/>
      <c r="Q4" s="300"/>
      <c r="R4" s="23"/>
      <c r="T4" s="309"/>
      <c r="U4" s="309"/>
      <c r="V4" s="310"/>
      <c r="W4" s="309"/>
      <c r="X4" s="309"/>
      <c r="Y4" s="309"/>
    </row>
    <row r="5" spans="1:25" ht="15.75">
      <c r="A5" s="226"/>
      <c r="C5" s="309"/>
      <c r="D5" s="302" t="s">
        <v>108</v>
      </c>
      <c r="E5" s="23"/>
      <c r="F5" s="23"/>
      <c r="G5" s="33"/>
      <c r="H5" s="309"/>
      <c r="I5" s="309"/>
      <c r="J5" s="309"/>
      <c r="K5" s="607" t="s">
        <v>28</v>
      </c>
      <c r="L5" s="607"/>
      <c r="M5" s="607"/>
      <c r="N5" s="607"/>
      <c r="O5" s="607"/>
      <c r="P5" s="309"/>
      <c r="Q5" s="309"/>
      <c r="R5" s="309"/>
      <c r="S5" s="309"/>
      <c r="T5" s="309"/>
      <c r="U5" s="309"/>
      <c r="V5" s="310"/>
      <c r="W5" s="309"/>
      <c r="X5" s="309"/>
      <c r="Y5" s="309"/>
    </row>
    <row r="6" spans="1:25" ht="12.75">
      <c r="A6" s="226"/>
      <c r="C6" s="227"/>
      <c r="D6" s="302" t="s">
        <v>221</v>
      </c>
      <c r="E6" s="23"/>
      <c r="F6" s="302"/>
      <c r="G6" s="302"/>
      <c r="H6" s="227"/>
      <c r="I6" s="227"/>
      <c r="J6" s="227"/>
      <c r="K6" s="227" t="s">
        <v>29</v>
      </c>
      <c r="L6" s="299"/>
      <c r="M6" s="299"/>
      <c r="N6" s="299"/>
      <c r="O6" s="299"/>
      <c r="P6" s="227"/>
      <c r="Q6" s="227"/>
      <c r="R6" s="227"/>
      <c r="S6" s="227"/>
      <c r="T6" s="227"/>
      <c r="U6" s="227"/>
      <c r="V6" s="311"/>
      <c r="W6" s="227"/>
      <c r="X6" s="227"/>
      <c r="Y6" s="227"/>
    </row>
    <row r="7" spans="2:25" ht="12.75">
      <c r="B7" s="24"/>
      <c r="D7" s="302" t="s">
        <v>219</v>
      </c>
      <c r="E7" s="302" t="str">
        <f>'AGUA POTABLE 1'!E7</f>
        <v>31 DE ENERO 2014</v>
      </c>
      <c r="F7" s="23"/>
      <c r="G7" s="84"/>
      <c r="H7" s="84"/>
      <c r="I7" s="84"/>
      <c r="J7" s="84"/>
      <c r="K7" s="84"/>
      <c r="L7" s="84"/>
      <c r="M7" s="84"/>
      <c r="N7" s="84"/>
      <c r="O7" s="84"/>
      <c r="Q7" s="37"/>
      <c r="R7" s="608" t="s">
        <v>55</v>
      </c>
      <c r="S7" s="608"/>
      <c r="T7" s="608"/>
      <c r="U7" s="608"/>
      <c r="V7" s="226"/>
      <c r="W7" s="84"/>
      <c r="X7" s="84"/>
      <c r="Y7" s="84"/>
    </row>
    <row r="8" spans="2:25" ht="12.75">
      <c r="B8" s="24"/>
      <c r="D8" s="302" t="s">
        <v>268</v>
      </c>
      <c r="F8" s="23"/>
      <c r="G8" s="84"/>
      <c r="H8" s="33"/>
      <c r="I8" s="33"/>
      <c r="J8" s="33"/>
      <c r="K8" s="615" t="s">
        <v>217</v>
      </c>
      <c r="L8" s="615"/>
      <c r="M8" s="615"/>
      <c r="N8" s="615"/>
      <c r="O8" s="615"/>
      <c r="P8" s="33"/>
      <c r="Q8" s="33"/>
      <c r="R8" s="39" t="s">
        <v>64</v>
      </c>
      <c r="S8" s="38" t="s">
        <v>65</v>
      </c>
      <c r="U8" s="84"/>
      <c r="V8" s="226"/>
      <c r="W8" s="84"/>
      <c r="X8" s="84"/>
      <c r="Y8" s="84"/>
    </row>
    <row r="9" spans="2:25" ht="12.75">
      <c r="B9" s="24"/>
      <c r="D9" s="302" t="s">
        <v>266</v>
      </c>
      <c r="E9" s="23"/>
      <c r="F9" s="23"/>
      <c r="G9" s="84"/>
      <c r="H9" s="227"/>
      <c r="I9" s="227"/>
      <c r="J9" s="227"/>
      <c r="K9" s="613" t="s">
        <v>218</v>
      </c>
      <c r="L9" s="613"/>
      <c r="M9" s="613"/>
      <c r="N9" s="613"/>
      <c r="O9" s="613"/>
      <c r="Q9" s="37"/>
      <c r="R9" s="39" t="s">
        <v>57</v>
      </c>
      <c r="S9" s="38" t="s">
        <v>66</v>
      </c>
      <c r="U9" s="37"/>
      <c r="V9" s="315"/>
      <c r="W9" s="84"/>
      <c r="X9" s="84"/>
      <c r="Y9" s="84"/>
    </row>
    <row r="10" spans="2:25" ht="13.5" thickBot="1">
      <c r="B10" s="313"/>
      <c r="C10" s="228"/>
      <c r="D10" s="228"/>
      <c r="E10" s="228"/>
      <c r="F10" s="228"/>
      <c r="G10" s="228"/>
      <c r="H10" s="228"/>
      <c r="I10" s="228"/>
      <c r="J10" s="228"/>
      <c r="K10" s="614" t="s">
        <v>26</v>
      </c>
      <c r="L10" s="614"/>
      <c r="M10" s="614"/>
      <c r="N10" s="614"/>
      <c r="O10" s="614"/>
      <c r="P10" s="614"/>
      <c r="Q10" s="228"/>
      <c r="R10" s="228"/>
      <c r="S10" s="25" t="s">
        <v>30</v>
      </c>
      <c r="T10" s="26">
        <v>11</v>
      </c>
      <c r="U10" s="26" t="s">
        <v>31</v>
      </c>
      <c r="V10" s="316">
        <f>'INDIRECTOS 10'!W10</f>
        <v>12</v>
      </c>
      <c r="W10" s="84"/>
      <c r="X10" s="84"/>
      <c r="Y10" s="308"/>
    </row>
    <row r="11" spans="19:22" s="84" customFormat="1" ht="7.5" customHeight="1" thickBot="1">
      <c r="S11" s="39"/>
      <c r="T11" s="301"/>
      <c r="U11" s="301"/>
      <c r="V11" s="308"/>
    </row>
    <row r="12" spans="1:25" s="7" customFormat="1" ht="27.75" customHeight="1" thickBot="1">
      <c r="A12" s="83"/>
      <c r="B12" s="609" t="s">
        <v>0</v>
      </c>
      <c r="C12" s="609" t="s">
        <v>1</v>
      </c>
      <c r="D12" s="609"/>
      <c r="E12" s="609"/>
      <c r="F12" s="609"/>
      <c r="G12" s="609" t="s">
        <v>2</v>
      </c>
      <c r="H12" s="609" t="s">
        <v>3</v>
      </c>
      <c r="I12" s="609" t="s">
        <v>4</v>
      </c>
      <c r="J12" s="609" t="s">
        <v>5</v>
      </c>
      <c r="K12" s="609" t="s">
        <v>6</v>
      </c>
      <c r="L12" s="609" t="s">
        <v>22</v>
      </c>
      <c r="M12" s="609" t="s">
        <v>7</v>
      </c>
      <c r="N12" s="609"/>
      <c r="O12" s="609"/>
      <c r="P12" s="609" t="s">
        <v>8</v>
      </c>
      <c r="Q12" s="609"/>
      <c r="R12" s="609"/>
      <c r="S12" s="609" t="s">
        <v>9</v>
      </c>
      <c r="T12" s="609" t="s">
        <v>40</v>
      </c>
      <c r="U12" s="609" t="s">
        <v>10</v>
      </c>
      <c r="V12" s="609" t="s">
        <v>11</v>
      </c>
      <c r="Y12" s="83"/>
    </row>
    <row r="13" spans="2:22" s="7" customFormat="1" ht="27.75" customHeight="1" thickBot="1">
      <c r="B13" s="609"/>
      <c r="C13" s="609"/>
      <c r="D13" s="609"/>
      <c r="E13" s="609"/>
      <c r="F13" s="609"/>
      <c r="G13" s="609"/>
      <c r="H13" s="609"/>
      <c r="I13" s="609"/>
      <c r="J13" s="609"/>
      <c r="K13" s="609"/>
      <c r="L13" s="609"/>
      <c r="M13" s="330" t="s">
        <v>12</v>
      </c>
      <c r="N13" s="330" t="s">
        <v>32</v>
      </c>
      <c r="O13" s="330" t="s">
        <v>67</v>
      </c>
      <c r="P13" s="330" t="s">
        <v>13</v>
      </c>
      <c r="Q13" s="330" t="s">
        <v>14</v>
      </c>
      <c r="R13" s="330" t="s">
        <v>133</v>
      </c>
      <c r="S13" s="609"/>
      <c r="T13" s="609"/>
      <c r="U13" s="609"/>
      <c r="V13" s="609"/>
    </row>
    <row r="14" spans="2:22" ht="3" customHeight="1" thickBot="1">
      <c r="B14" s="1"/>
      <c r="C14" s="1"/>
      <c r="D14" s="1"/>
      <c r="E14" s="1"/>
      <c r="F14" s="1"/>
      <c r="G14" s="1"/>
      <c r="H14" s="1"/>
      <c r="I14" s="1"/>
      <c r="J14" s="1"/>
      <c r="K14" s="1"/>
      <c r="L14" s="1"/>
      <c r="M14" s="5"/>
      <c r="N14" s="5"/>
      <c r="O14" s="5"/>
      <c r="P14" s="5"/>
      <c r="Q14" s="5"/>
      <c r="R14" s="5"/>
      <c r="S14" s="5"/>
      <c r="T14" s="5"/>
      <c r="U14" s="5"/>
      <c r="V14" s="5"/>
    </row>
    <row r="15" spans="2:22" s="81" customFormat="1" ht="12.75">
      <c r="B15" s="181">
        <v>12</v>
      </c>
      <c r="C15" s="694" t="s">
        <v>20</v>
      </c>
      <c r="D15" s="694"/>
      <c r="E15" s="694"/>
      <c r="F15" s="694"/>
      <c r="G15" s="182"/>
      <c r="H15" s="182"/>
      <c r="I15" s="183"/>
      <c r="J15" s="184"/>
      <c r="K15" s="185"/>
      <c r="L15" s="186"/>
      <c r="M15" s="187"/>
      <c r="N15" s="188"/>
      <c r="O15" s="189"/>
      <c r="P15" s="190"/>
      <c r="Q15" s="191"/>
      <c r="R15" s="290"/>
      <c r="S15" s="291"/>
      <c r="T15" s="290"/>
      <c r="U15" s="292"/>
      <c r="V15" s="292"/>
    </row>
    <row r="16" spans="2:22" s="81" customFormat="1" ht="12.75">
      <c r="B16" s="141">
        <v>1238</v>
      </c>
      <c r="C16" s="700" t="s">
        <v>81</v>
      </c>
      <c r="D16" s="700"/>
      <c r="E16" s="700"/>
      <c r="F16" s="700"/>
      <c r="G16" s="131" t="s">
        <v>21</v>
      </c>
      <c r="H16" s="131">
        <v>12</v>
      </c>
      <c r="I16" s="143" t="s">
        <v>91</v>
      </c>
      <c r="J16" s="192" t="s">
        <v>17</v>
      </c>
      <c r="K16" s="134">
        <v>500000</v>
      </c>
      <c r="L16" s="135">
        <v>0</v>
      </c>
      <c r="M16" s="136">
        <f>N16+O16</f>
        <v>500000</v>
      </c>
      <c r="N16" s="134">
        <v>500000</v>
      </c>
      <c r="O16" s="194">
        <v>0</v>
      </c>
      <c r="P16" s="196"/>
      <c r="Q16" s="195"/>
      <c r="R16" s="139">
        <v>1</v>
      </c>
      <c r="S16" s="294"/>
      <c r="T16" s="293"/>
      <c r="U16" s="284"/>
      <c r="V16" s="284"/>
    </row>
    <row r="17" spans="2:22" s="81" customFormat="1" ht="12.75">
      <c r="B17" s="131"/>
      <c r="C17" s="693" t="s">
        <v>60</v>
      </c>
      <c r="D17" s="693"/>
      <c r="E17" s="693"/>
      <c r="F17" s="693"/>
      <c r="G17" s="131"/>
      <c r="H17" s="131"/>
      <c r="I17" s="143"/>
      <c r="J17" s="192"/>
      <c r="K17" s="134"/>
      <c r="L17" s="144"/>
      <c r="M17" s="134"/>
      <c r="N17" s="134"/>
      <c r="O17" s="134"/>
      <c r="P17" s="131"/>
      <c r="Q17" s="145"/>
      <c r="R17" s="146"/>
      <c r="S17" s="147"/>
      <c r="T17" s="146"/>
      <c r="U17" s="148"/>
      <c r="V17" s="148"/>
    </row>
    <row r="18" spans="2:22" s="81" customFormat="1" ht="12.75">
      <c r="B18" s="131"/>
      <c r="C18" s="693" t="s">
        <v>61</v>
      </c>
      <c r="D18" s="693"/>
      <c r="E18" s="693"/>
      <c r="F18" s="693"/>
      <c r="G18" s="131"/>
      <c r="H18" s="131"/>
      <c r="I18" s="143"/>
      <c r="J18" s="192"/>
      <c r="K18" s="134"/>
      <c r="L18" s="144"/>
      <c r="M18" s="134"/>
      <c r="N18" s="134"/>
      <c r="O18" s="134"/>
      <c r="P18" s="131"/>
      <c r="Q18" s="145"/>
      <c r="R18" s="146"/>
      <c r="S18" s="147"/>
      <c r="T18" s="146"/>
      <c r="U18" s="148"/>
      <c r="V18" s="148"/>
    </row>
    <row r="19" spans="2:22" s="81" customFormat="1" ht="12.75">
      <c r="B19" s="131"/>
      <c r="C19" s="693" t="s">
        <v>269</v>
      </c>
      <c r="D19" s="693"/>
      <c r="E19" s="693"/>
      <c r="F19" s="693"/>
      <c r="G19" s="131"/>
      <c r="H19" s="131"/>
      <c r="I19" s="143"/>
      <c r="J19" s="192"/>
      <c r="K19" s="134"/>
      <c r="L19" s="144"/>
      <c r="M19" s="134"/>
      <c r="N19" s="134"/>
      <c r="O19" s="134"/>
      <c r="P19" s="131"/>
      <c r="Q19" s="145"/>
      <c r="R19" s="146"/>
      <c r="S19" s="147"/>
      <c r="T19" s="146"/>
      <c r="U19" s="148"/>
      <c r="V19" s="148"/>
    </row>
    <row r="20" spans="2:22" s="81" customFormat="1" ht="12.75">
      <c r="B20" s="131"/>
      <c r="C20" s="693" t="s">
        <v>59</v>
      </c>
      <c r="D20" s="693"/>
      <c r="E20" s="693"/>
      <c r="F20" s="693"/>
      <c r="G20" s="131"/>
      <c r="H20" s="131"/>
      <c r="I20" s="143"/>
      <c r="J20" s="192"/>
      <c r="K20" s="134"/>
      <c r="L20" s="144"/>
      <c r="M20" s="134"/>
      <c r="N20" s="134"/>
      <c r="O20" s="134"/>
      <c r="P20" s="131"/>
      <c r="Q20" s="145"/>
      <c r="R20" s="146"/>
      <c r="S20" s="147"/>
      <c r="T20" s="146"/>
      <c r="U20" s="148"/>
      <c r="V20" s="148"/>
    </row>
    <row r="21" spans="2:22" s="81" customFormat="1" ht="12.75">
      <c r="B21" s="130"/>
      <c r="C21" s="699"/>
      <c r="D21" s="699"/>
      <c r="E21" s="699"/>
      <c r="F21" s="699"/>
      <c r="G21" s="196"/>
      <c r="H21" s="196"/>
      <c r="I21" s="132"/>
      <c r="J21" s="142"/>
      <c r="K21" s="134"/>
      <c r="L21" s="135"/>
      <c r="M21" s="136"/>
      <c r="N21" s="134"/>
      <c r="O21" s="137"/>
      <c r="P21" s="196"/>
      <c r="Q21" s="195"/>
      <c r="R21" s="293"/>
      <c r="S21" s="294"/>
      <c r="T21" s="293"/>
      <c r="U21" s="284"/>
      <c r="V21" s="284"/>
    </row>
    <row r="22" spans="2:22" s="81" customFormat="1" ht="12.75">
      <c r="B22" s="130"/>
      <c r="C22" s="704"/>
      <c r="D22" s="704"/>
      <c r="E22" s="704"/>
      <c r="F22" s="704"/>
      <c r="G22" s="196"/>
      <c r="H22" s="196"/>
      <c r="I22" s="132"/>
      <c r="J22" s="142"/>
      <c r="K22" s="134"/>
      <c r="L22" s="135"/>
      <c r="M22" s="136"/>
      <c r="N22" s="134"/>
      <c r="O22" s="137"/>
      <c r="P22" s="196"/>
      <c r="Q22" s="195"/>
      <c r="R22" s="293"/>
      <c r="S22" s="294"/>
      <c r="T22" s="293"/>
      <c r="U22" s="284"/>
      <c r="V22" s="284"/>
    </row>
    <row r="23" spans="2:22" s="81" customFormat="1" ht="12.75">
      <c r="B23" s="130"/>
      <c r="C23" s="704"/>
      <c r="D23" s="704"/>
      <c r="E23" s="704"/>
      <c r="F23" s="704"/>
      <c r="G23" s="196"/>
      <c r="H23" s="196"/>
      <c r="I23" s="132"/>
      <c r="J23" s="142"/>
      <c r="K23" s="134"/>
      <c r="L23" s="135"/>
      <c r="M23" s="136"/>
      <c r="N23" s="134"/>
      <c r="O23" s="137"/>
      <c r="P23" s="196"/>
      <c r="Q23" s="195"/>
      <c r="R23" s="293"/>
      <c r="S23" s="294"/>
      <c r="T23" s="293"/>
      <c r="U23" s="284"/>
      <c r="V23" s="284"/>
    </row>
    <row r="24" spans="2:22" s="81" customFormat="1" ht="24.75" customHeight="1">
      <c r="B24" s="141">
        <v>1239</v>
      </c>
      <c r="C24" s="705" t="s">
        <v>82</v>
      </c>
      <c r="D24" s="706"/>
      <c r="E24" s="706"/>
      <c r="F24" s="706"/>
      <c r="G24" s="131" t="s">
        <v>21</v>
      </c>
      <c r="H24" s="131">
        <v>12</v>
      </c>
      <c r="I24" s="143" t="s">
        <v>90</v>
      </c>
      <c r="J24" s="192" t="s">
        <v>17</v>
      </c>
      <c r="K24" s="134">
        <v>163603</v>
      </c>
      <c r="L24" s="135">
        <v>0</v>
      </c>
      <c r="M24" s="136">
        <f>N24+O24</f>
        <v>163603</v>
      </c>
      <c r="N24" s="134">
        <v>163603</v>
      </c>
      <c r="O24" s="194">
        <v>0</v>
      </c>
      <c r="P24" s="196"/>
      <c r="Q24" s="195"/>
      <c r="R24" s="139">
        <v>1</v>
      </c>
      <c r="S24" s="294"/>
      <c r="T24" s="293"/>
      <c r="U24" s="284"/>
      <c r="V24" s="284"/>
    </row>
    <row r="25" spans="2:22" s="81" customFormat="1" ht="12.75">
      <c r="B25" s="131"/>
      <c r="C25" s="693" t="s">
        <v>58</v>
      </c>
      <c r="D25" s="693"/>
      <c r="E25" s="693"/>
      <c r="F25" s="693"/>
      <c r="G25" s="131"/>
      <c r="H25" s="131"/>
      <c r="I25" s="143"/>
      <c r="J25" s="192"/>
      <c r="K25" s="134"/>
      <c r="L25" s="144"/>
      <c r="M25" s="134"/>
      <c r="N25" s="193"/>
      <c r="O25" s="134"/>
      <c r="P25" s="131"/>
      <c r="Q25" s="145"/>
      <c r="R25" s="146"/>
      <c r="S25" s="147"/>
      <c r="T25" s="146"/>
      <c r="U25" s="148"/>
      <c r="V25" s="148"/>
    </row>
    <row r="26" spans="2:22" s="81" customFormat="1" ht="13.5" thickBot="1">
      <c r="B26" s="176"/>
      <c r="C26" s="703" t="s">
        <v>69</v>
      </c>
      <c r="D26" s="703"/>
      <c r="E26" s="703"/>
      <c r="F26" s="703"/>
      <c r="G26" s="176"/>
      <c r="H26" s="176"/>
      <c r="I26" s="197"/>
      <c r="J26" s="198"/>
      <c r="K26" s="174"/>
      <c r="L26" s="199"/>
      <c r="M26" s="174"/>
      <c r="N26" s="200"/>
      <c r="O26" s="174"/>
      <c r="P26" s="176"/>
      <c r="Q26" s="201"/>
      <c r="R26" s="175"/>
      <c r="S26" s="202"/>
      <c r="T26" s="175"/>
      <c r="U26" s="177"/>
      <c r="V26" s="177"/>
    </row>
    <row r="27" spans="2:22" ht="13.5" thickBot="1">
      <c r="B27" s="1"/>
      <c r="C27" s="1"/>
      <c r="D27" s="1"/>
      <c r="E27" s="1"/>
      <c r="F27" s="1"/>
      <c r="G27" s="1"/>
      <c r="H27" s="1"/>
      <c r="I27" s="1"/>
      <c r="J27" s="20" t="s">
        <v>12</v>
      </c>
      <c r="K27" s="19">
        <f>SUM(K15:K26)</f>
        <v>663603</v>
      </c>
      <c r="L27" s="30"/>
      <c r="M27" s="19">
        <f>SUM(M12:M26)</f>
        <v>663603</v>
      </c>
      <c r="N27" s="19">
        <f>SUM(N12:N26)</f>
        <v>663603</v>
      </c>
      <c r="O27" s="19">
        <f>SUM(O12:O26)</f>
        <v>0</v>
      </c>
      <c r="P27" s="1"/>
      <c r="Q27" s="1"/>
      <c r="R27" s="1"/>
      <c r="S27" s="1"/>
      <c r="T27" s="1"/>
      <c r="U27" s="1"/>
      <c r="V27" s="1"/>
    </row>
    <row r="28" spans="2:22" ht="12.75">
      <c r="B28" s="1"/>
      <c r="C28" s="1"/>
      <c r="D28" s="1"/>
      <c r="E28" s="1"/>
      <c r="F28" s="1"/>
      <c r="G28" s="1"/>
      <c r="H28" s="1"/>
      <c r="I28" s="1"/>
      <c r="J28" s="1"/>
      <c r="K28" s="48"/>
      <c r="O28" s="1"/>
      <c r="P28" s="1"/>
      <c r="Q28" s="1"/>
      <c r="R28" s="1"/>
      <c r="S28" s="1"/>
      <c r="T28" s="1"/>
      <c r="U28" s="1"/>
      <c r="V28" s="1"/>
    </row>
    <row r="29" spans="10:13" ht="12.75">
      <c r="J29" s="45"/>
      <c r="K29" s="48"/>
      <c r="L29" s="42"/>
      <c r="M29" s="288"/>
    </row>
    <row r="30" spans="10:13" ht="12.75">
      <c r="J30" s="45"/>
      <c r="K30" s="48"/>
      <c r="L30" s="42"/>
      <c r="M30" s="288"/>
    </row>
    <row r="31" spans="10:13" ht="12.75">
      <c r="J31" s="45"/>
      <c r="K31" s="48"/>
      <c r="L31" s="42"/>
      <c r="M31" s="288"/>
    </row>
    <row r="32" spans="10:13" ht="12.75">
      <c r="J32" s="45"/>
      <c r="K32" s="48"/>
      <c r="L32" s="42"/>
      <c r="M32" s="288"/>
    </row>
    <row r="33" spans="8:14" ht="12.75">
      <c r="H33" s="45"/>
      <c r="I33" s="48"/>
      <c r="J33" s="180"/>
      <c r="K33" s="108"/>
      <c r="L33" s="42"/>
      <c r="M33" s="78"/>
      <c r="N33" s="8"/>
    </row>
    <row r="34" spans="8:18" ht="12.75">
      <c r="H34" s="45"/>
      <c r="I34" s="48"/>
      <c r="L34" s="288"/>
      <c r="M34" s="40"/>
      <c r="R34" s="79" t="s">
        <v>39</v>
      </c>
    </row>
    <row r="35" spans="3:23" ht="12.75">
      <c r="C35" s="7"/>
      <c r="D35" s="7"/>
      <c r="E35" s="7"/>
      <c r="F35" s="7"/>
      <c r="G35" s="7"/>
      <c r="H35" s="43"/>
      <c r="I35" s="48"/>
      <c r="L35" s="288"/>
      <c r="M35" s="288"/>
      <c r="R35" s="627" t="s">
        <v>107</v>
      </c>
      <c r="S35" s="627"/>
      <c r="T35" s="627"/>
      <c r="U35" s="627"/>
      <c r="V35" s="627"/>
      <c r="W35" s="88"/>
    </row>
    <row r="36" spans="3:22" ht="12.75">
      <c r="C36" s="7"/>
      <c r="D36" s="7"/>
      <c r="E36" s="7"/>
      <c r="F36" s="7"/>
      <c r="G36" s="7"/>
      <c r="H36" s="41"/>
      <c r="I36" s="48"/>
      <c r="L36" s="288"/>
      <c r="M36" s="288"/>
      <c r="R36" s="626" t="s">
        <v>19</v>
      </c>
      <c r="S36" s="626"/>
      <c r="T36" s="626"/>
      <c r="U36" s="626"/>
      <c r="V36" s="626"/>
    </row>
    <row r="37" spans="3:13" ht="12.75">
      <c r="C37" s="7"/>
      <c r="D37" s="7"/>
      <c r="E37" s="7"/>
      <c r="F37" s="7"/>
      <c r="G37" s="7"/>
      <c r="H37" s="43"/>
      <c r="I37" s="89"/>
      <c r="K37" s="108"/>
      <c r="L37" s="288"/>
      <c r="M37" s="41"/>
    </row>
    <row r="38" spans="3:13" ht="12.75">
      <c r="C38" s="7"/>
      <c r="D38" s="7"/>
      <c r="E38" s="7"/>
      <c r="F38" s="7"/>
      <c r="G38" s="7"/>
      <c r="H38" s="7"/>
      <c r="I38" s="7"/>
      <c r="J38" s="43"/>
      <c r="K38" s="289"/>
      <c r="L38" s="288"/>
      <c r="M38" s="288"/>
    </row>
    <row r="39" spans="3:13" ht="12.75">
      <c r="C39" s="7"/>
      <c r="D39" s="7"/>
      <c r="E39" s="7"/>
      <c r="F39" s="7"/>
      <c r="J39" s="43"/>
      <c r="K39" s="44"/>
      <c r="L39" s="288"/>
      <c r="M39" s="288"/>
    </row>
    <row r="40" spans="10:13" ht="12.75">
      <c r="J40" s="288"/>
      <c r="K40" s="288"/>
      <c r="L40" s="288"/>
      <c r="M40" s="288"/>
    </row>
    <row r="41" spans="10:13" ht="12.75">
      <c r="J41" s="288"/>
      <c r="K41" s="288"/>
      <c r="L41" s="288"/>
      <c r="M41" s="288"/>
    </row>
    <row r="42" spans="10:13" ht="12.75">
      <c r="J42" s="288"/>
      <c r="K42" s="288"/>
      <c r="L42" s="288"/>
      <c r="M42" s="288"/>
    </row>
    <row r="49" spans="7:10" ht="12.75">
      <c r="G49" s="5"/>
      <c r="I49" s="5"/>
      <c r="J49" s="5"/>
    </row>
    <row r="50" spans="7:10" ht="12.75">
      <c r="G50" s="5"/>
      <c r="I50" s="5"/>
      <c r="J50" s="5"/>
    </row>
  </sheetData>
  <sheetProtection/>
  <mergeCells count="34">
    <mergeCell ref="C17:F17"/>
    <mergeCell ref="C15:F15"/>
    <mergeCell ref="C16:F16"/>
    <mergeCell ref="C18:F18"/>
    <mergeCell ref="C19:F19"/>
    <mergeCell ref="V12:V13"/>
    <mergeCell ref="L12:L13"/>
    <mergeCell ref="T12:T13"/>
    <mergeCell ref="C12:F13"/>
    <mergeCell ref="G12:G13"/>
    <mergeCell ref="S12:S13"/>
    <mergeCell ref="U12:U13"/>
    <mergeCell ref="J12:J13"/>
    <mergeCell ref="I12:I13"/>
    <mergeCell ref="H12:H13"/>
    <mergeCell ref="K10:P10"/>
    <mergeCell ref="K12:K13"/>
    <mergeCell ref="P12:R12"/>
    <mergeCell ref="M12:O12"/>
    <mergeCell ref="B12:B13"/>
    <mergeCell ref="K4:O4"/>
    <mergeCell ref="K5:O5"/>
    <mergeCell ref="R7:U7"/>
    <mergeCell ref="K8:O8"/>
    <mergeCell ref="K9:O9"/>
    <mergeCell ref="C26:F26"/>
    <mergeCell ref="C20:F20"/>
    <mergeCell ref="C21:F21"/>
    <mergeCell ref="C22:F22"/>
    <mergeCell ref="R36:V36"/>
    <mergeCell ref="C23:F23"/>
    <mergeCell ref="C25:F25"/>
    <mergeCell ref="C24:F24"/>
    <mergeCell ref="R35:V35"/>
  </mergeCells>
  <printOptions horizontalCentered="1"/>
  <pageMargins left="1.0236220472440944" right="0" top="0.1968503937007874" bottom="0" header="0.1968503937007874" footer="0.31496062992125984"/>
  <pageSetup horizontalDpi="600" verticalDpi="600" orientation="landscape" paperSize="5" scale="70" r:id="rId2"/>
  <drawing r:id="rId1"/>
</worksheet>
</file>

<file path=xl/worksheets/sheet12.xml><?xml version="1.0" encoding="utf-8"?>
<worksheet xmlns="http://schemas.openxmlformats.org/spreadsheetml/2006/main" xmlns:r="http://schemas.openxmlformats.org/officeDocument/2006/relationships">
  <dimension ref="A1:AA46"/>
  <sheetViews>
    <sheetView tabSelected="1" view="pageBreakPreview" zoomScaleSheetLayoutView="100" zoomScalePageLayoutView="0" workbookViewId="0" topLeftCell="F31">
      <selection activeCell="W58" sqref="W57:W58"/>
    </sheetView>
  </sheetViews>
  <sheetFormatPr defaultColWidth="11.421875" defaultRowHeight="12.75"/>
  <cols>
    <col min="1" max="1" width="2.57421875" style="79" customWidth="1"/>
    <col min="2" max="2" width="8.57421875" style="79" customWidth="1"/>
    <col min="3" max="3" width="10.7109375" style="79" customWidth="1"/>
    <col min="4" max="4" width="12.57421875" style="79" customWidth="1"/>
    <col min="5" max="5" width="10.7109375" style="79" customWidth="1"/>
    <col min="6" max="6" width="6.00390625" style="79" customWidth="1"/>
    <col min="7" max="7" width="8.140625" style="79" customWidth="1"/>
    <col min="8" max="8" width="5.7109375" style="79" customWidth="1"/>
    <col min="9" max="9" width="8.57421875" style="79" customWidth="1"/>
    <col min="10" max="10" width="10.00390625" style="79" customWidth="1"/>
    <col min="11" max="11" width="14.28125" style="79" customWidth="1"/>
    <col min="12" max="12" width="7.421875" style="79" customWidth="1"/>
    <col min="13" max="13" width="14.421875" style="79" customWidth="1"/>
    <col min="14" max="14" width="15.7109375" style="79" customWidth="1"/>
    <col min="15" max="15" width="13.57421875" style="79" customWidth="1"/>
    <col min="16" max="16" width="13.00390625" style="79" customWidth="1"/>
    <col min="17" max="17" width="12.421875" style="79" customWidth="1"/>
    <col min="18" max="18" width="11.00390625" style="79" customWidth="1"/>
    <col min="19" max="19" width="8.57421875" style="79" customWidth="1"/>
    <col min="20" max="20" width="8.00390625" style="79" customWidth="1"/>
    <col min="21" max="21" width="9.421875" style="79" customWidth="1"/>
    <col min="22" max="22" width="11.00390625" style="79" customWidth="1"/>
    <col min="23" max="23" width="9.28125" style="79" customWidth="1"/>
    <col min="24" max="24" width="6.57421875" style="79" customWidth="1"/>
    <col min="25" max="25" width="2.140625" style="79" customWidth="1"/>
    <col min="26" max="16384" width="11.421875" style="79" customWidth="1"/>
  </cols>
  <sheetData>
    <row r="1" ht="13.5" thickBot="1">
      <c r="Y1" s="84"/>
    </row>
    <row r="2" spans="2:25" ht="12.75">
      <c r="B2" s="222"/>
      <c r="C2" s="223"/>
      <c r="D2" s="223"/>
      <c r="E2" s="223"/>
      <c r="F2" s="223"/>
      <c r="G2" s="223"/>
      <c r="H2" s="223"/>
      <c r="I2" s="223"/>
      <c r="J2" s="223"/>
      <c r="K2" s="223"/>
      <c r="L2" s="223"/>
      <c r="M2" s="223"/>
      <c r="N2" s="223"/>
      <c r="O2" s="223"/>
      <c r="P2" s="223"/>
      <c r="Q2" s="223"/>
      <c r="R2" s="223"/>
      <c r="S2" s="223"/>
      <c r="T2" s="223"/>
      <c r="U2" s="223"/>
      <c r="V2" s="223"/>
      <c r="W2" s="223"/>
      <c r="X2" s="224"/>
      <c r="Y2" s="84"/>
    </row>
    <row r="3" spans="2:25" ht="12.75">
      <c r="B3" s="225"/>
      <c r="C3" s="84"/>
      <c r="D3" s="84"/>
      <c r="E3" s="84"/>
      <c r="F3" s="84"/>
      <c r="G3" s="84"/>
      <c r="H3" s="84"/>
      <c r="I3" s="84"/>
      <c r="J3" s="84"/>
      <c r="K3" s="84"/>
      <c r="L3" s="84"/>
      <c r="M3" s="84"/>
      <c r="N3" s="84"/>
      <c r="O3" s="84"/>
      <c r="P3" s="84"/>
      <c r="Q3" s="84"/>
      <c r="R3" s="84"/>
      <c r="S3" s="84"/>
      <c r="T3" s="84"/>
      <c r="U3" s="84"/>
      <c r="V3" s="84"/>
      <c r="W3" s="84"/>
      <c r="X3" s="226"/>
      <c r="Y3" s="84"/>
    </row>
    <row r="4" spans="1:25" ht="15.75">
      <c r="A4" s="226"/>
      <c r="C4" s="309"/>
      <c r="D4" s="312" t="s">
        <v>220</v>
      </c>
      <c r="F4" s="23"/>
      <c r="G4" s="84"/>
      <c r="H4" s="309"/>
      <c r="I4" s="309"/>
      <c r="J4" s="309"/>
      <c r="K4" s="607" t="s">
        <v>27</v>
      </c>
      <c r="L4" s="607"/>
      <c r="M4" s="607"/>
      <c r="N4" s="607"/>
      <c r="O4" s="607"/>
      <c r="P4" s="309"/>
      <c r="Q4" s="309"/>
      <c r="R4" s="309"/>
      <c r="S4" s="300"/>
      <c r="T4" s="23"/>
      <c r="U4" s="309"/>
      <c r="V4" s="309"/>
      <c r="W4" s="309"/>
      <c r="X4" s="310"/>
      <c r="Y4" s="309"/>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10"/>
      <c r="Y5" s="309"/>
    </row>
    <row r="6" spans="1:25" ht="12.75">
      <c r="A6" s="226"/>
      <c r="C6" s="227"/>
      <c r="D6" s="302" t="s">
        <v>221</v>
      </c>
      <c r="E6" s="23"/>
      <c r="F6" s="302"/>
      <c r="G6" s="302"/>
      <c r="H6" s="227"/>
      <c r="I6" s="227"/>
      <c r="J6" s="227"/>
      <c r="K6" s="227" t="s">
        <v>29</v>
      </c>
      <c r="L6" s="299"/>
      <c r="M6" s="299"/>
      <c r="N6" s="299"/>
      <c r="O6" s="299"/>
      <c r="P6" s="227"/>
      <c r="Q6" s="227"/>
      <c r="R6" s="227"/>
      <c r="S6" s="227"/>
      <c r="T6" s="227"/>
      <c r="U6" s="227"/>
      <c r="V6" s="227"/>
      <c r="W6" s="227"/>
      <c r="X6" s="311"/>
      <c r="Y6" s="227"/>
    </row>
    <row r="7" spans="2:25" ht="12.75">
      <c r="B7" s="24"/>
      <c r="D7" s="302" t="s">
        <v>219</v>
      </c>
      <c r="E7" s="302" t="str">
        <f>'DESARROLLO INST. 11'!E7</f>
        <v>31 DE ENERO 2014</v>
      </c>
      <c r="F7" s="23"/>
      <c r="G7" s="84"/>
      <c r="H7" s="84"/>
      <c r="I7" s="84"/>
      <c r="J7" s="84"/>
      <c r="K7" s="84"/>
      <c r="L7" s="84"/>
      <c r="M7" s="84"/>
      <c r="N7" s="84"/>
      <c r="O7" s="84"/>
      <c r="Q7" s="37"/>
      <c r="R7" s="37"/>
      <c r="S7" s="608" t="s">
        <v>55</v>
      </c>
      <c r="T7" s="608"/>
      <c r="U7" s="608"/>
      <c r="V7" s="608"/>
      <c r="W7" s="84"/>
      <c r="X7" s="226"/>
      <c r="Y7" s="84"/>
    </row>
    <row r="8" spans="2:25" ht="12.75">
      <c r="B8" s="24"/>
      <c r="D8" s="302" t="s">
        <v>265</v>
      </c>
      <c r="F8" s="23"/>
      <c r="G8" s="84"/>
      <c r="H8" s="33"/>
      <c r="I8" s="33"/>
      <c r="J8" s="33"/>
      <c r="K8" s="615" t="s">
        <v>217</v>
      </c>
      <c r="L8" s="615"/>
      <c r="M8" s="615"/>
      <c r="N8" s="615"/>
      <c r="O8" s="615"/>
      <c r="P8" s="33"/>
      <c r="Q8" s="33"/>
      <c r="R8" s="33"/>
      <c r="S8" s="39" t="s">
        <v>64</v>
      </c>
      <c r="T8" s="38" t="s">
        <v>65</v>
      </c>
      <c r="V8" s="84"/>
      <c r="W8" s="84"/>
      <c r="X8" s="226"/>
      <c r="Y8" s="84"/>
    </row>
    <row r="9" spans="2:25" ht="12.75">
      <c r="B9" s="24"/>
      <c r="D9" s="302" t="s">
        <v>266</v>
      </c>
      <c r="E9" s="23"/>
      <c r="F9" s="23"/>
      <c r="G9" s="84"/>
      <c r="H9" s="227"/>
      <c r="I9" s="227"/>
      <c r="J9" s="227"/>
      <c r="K9" s="613" t="s">
        <v>218</v>
      </c>
      <c r="L9" s="613"/>
      <c r="M9" s="613"/>
      <c r="N9" s="613"/>
      <c r="O9" s="613"/>
      <c r="Q9" s="37"/>
      <c r="R9" s="37"/>
      <c r="S9" s="39" t="s">
        <v>57</v>
      </c>
      <c r="T9" s="38" t="s">
        <v>66</v>
      </c>
      <c r="V9" s="37"/>
      <c r="W9" s="84"/>
      <c r="X9" s="226"/>
      <c r="Y9" s="84"/>
    </row>
    <row r="10" spans="2:25" ht="12.75">
      <c r="B10" s="24"/>
      <c r="D10" s="302"/>
      <c r="E10" s="23"/>
      <c r="F10" s="23"/>
      <c r="G10" s="84"/>
      <c r="H10" s="227"/>
      <c r="I10" s="227"/>
      <c r="J10" s="227"/>
      <c r="K10" s="613" t="s">
        <v>26</v>
      </c>
      <c r="L10" s="613"/>
      <c r="M10" s="613"/>
      <c r="N10" s="613"/>
      <c r="O10" s="613"/>
      <c r="P10" s="613"/>
      <c r="Q10" s="37"/>
      <c r="R10" s="37"/>
      <c r="S10" s="39"/>
      <c r="T10" s="38"/>
      <c r="V10" s="37"/>
      <c r="W10" s="84"/>
      <c r="X10" s="226"/>
      <c r="Y10" s="84"/>
    </row>
    <row r="11" spans="2:25" ht="13.5" thickBot="1">
      <c r="B11" s="709" t="s">
        <v>211</v>
      </c>
      <c r="C11" s="710"/>
      <c r="D11" s="710"/>
      <c r="E11" s="710"/>
      <c r="F11" s="710"/>
      <c r="G11" s="710"/>
      <c r="H11" s="710"/>
      <c r="I11" s="710"/>
      <c r="J11" s="710"/>
      <c r="K11" s="710"/>
      <c r="L11" s="710"/>
      <c r="M11" s="710"/>
      <c r="N11" s="710"/>
      <c r="O11" s="710"/>
      <c r="P11" s="710"/>
      <c r="Q11" s="710"/>
      <c r="R11" s="710"/>
      <c r="S11" s="710"/>
      <c r="T11" s="710"/>
      <c r="U11" s="710"/>
      <c r="V11" s="25" t="s">
        <v>315</v>
      </c>
      <c r="W11" s="26" t="s">
        <v>31</v>
      </c>
      <c r="X11" s="316">
        <f>'DESARROLLO INST. 11'!V10</f>
        <v>12</v>
      </c>
      <c r="Y11" s="308"/>
    </row>
    <row r="12" spans="2:24" s="84" customFormat="1" ht="6" customHeight="1" thickBot="1">
      <c r="B12" s="711"/>
      <c r="C12" s="712"/>
      <c r="D12" s="712"/>
      <c r="E12" s="712"/>
      <c r="F12" s="712"/>
      <c r="G12" s="712"/>
      <c r="H12" s="712"/>
      <c r="I12" s="712"/>
      <c r="J12" s="712"/>
      <c r="K12" s="712"/>
      <c r="L12" s="712"/>
      <c r="M12" s="712"/>
      <c r="N12" s="712"/>
      <c r="O12" s="712"/>
      <c r="P12" s="712"/>
      <c r="Q12" s="712"/>
      <c r="R12" s="712"/>
      <c r="S12" s="712"/>
      <c r="T12" s="712"/>
      <c r="U12" s="712"/>
      <c r="V12" s="712"/>
      <c r="W12" s="712"/>
      <c r="X12" s="304"/>
    </row>
    <row r="13" spans="1:27" s="7" customFormat="1" ht="36.75" customHeight="1" thickBot="1">
      <c r="A13" s="83"/>
      <c r="B13" s="609" t="s">
        <v>0</v>
      </c>
      <c r="C13" s="609" t="s">
        <v>1</v>
      </c>
      <c r="D13" s="609"/>
      <c r="E13" s="609"/>
      <c r="F13" s="609"/>
      <c r="G13" s="609" t="s">
        <v>2</v>
      </c>
      <c r="H13" s="609" t="s">
        <v>3</v>
      </c>
      <c r="I13" s="609" t="s">
        <v>4</v>
      </c>
      <c r="J13" s="609" t="s">
        <v>5</v>
      </c>
      <c r="K13" s="609" t="s">
        <v>6</v>
      </c>
      <c r="L13" s="609" t="s">
        <v>22</v>
      </c>
      <c r="M13" s="609" t="s">
        <v>7</v>
      </c>
      <c r="N13" s="609"/>
      <c r="O13" s="609"/>
      <c r="P13" s="609"/>
      <c r="Q13" s="330"/>
      <c r="R13" s="459"/>
      <c r="S13" s="609" t="s">
        <v>8</v>
      </c>
      <c r="T13" s="609"/>
      <c r="U13" s="609"/>
      <c r="V13" s="609" t="s">
        <v>9</v>
      </c>
      <c r="W13" s="609" t="s">
        <v>10</v>
      </c>
      <c r="X13" s="609" t="s">
        <v>11</v>
      </c>
      <c r="AA13" s="83"/>
    </row>
    <row r="14" spans="2:24" s="7" customFormat="1" ht="36.75" customHeight="1" thickBot="1">
      <c r="B14" s="609"/>
      <c r="C14" s="609"/>
      <c r="D14" s="609"/>
      <c r="E14" s="609"/>
      <c r="F14" s="609"/>
      <c r="G14" s="609"/>
      <c r="H14" s="609"/>
      <c r="I14" s="609"/>
      <c r="J14" s="609"/>
      <c r="K14" s="609"/>
      <c r="L14" s="609"/>
      <c r="M14" s="330" t="s">
        <v>12</v>
      </c>
      <c r="N14" s="330" t="s">
        <v>32</v>
      </c>
      <c r="O14" s="330" t="s">
        <v>78</v>
      </c>
      <c r="P14" s="330" t="s">
        <v>79</v>
      </c>
      <c r="Q14" s="330" t="s">
        <v>210</v>
      </c>
      <c r="R14" s="459" t="s">
        <v>343</v>
      </c>
      <c r="S14" s="330" t="s">
        <v>13</v>
      </c>
      <c r="T14" s="330" t="s">
        <v>14</v>
      </c>
      <c r="U14" s="330" t="s">
        <v>133</v>
      </c>
      <c r="V14" s="609"/>
      <c r="W14" s="609"/>
      <c r="X14" s="609"/>
    </row>
    <row r="15" spans="2:24" ht="3.75" customHeight="1" thickBot="1">
      <c r="B15" s="1"/>
      <c r="C15" s="1"/>
      <c r="D15" s="1"/>
      <c r="E15" s="1"/>
      <c r="F15" s="1"/>
      <c r="G15" s="1"/>
      <c r="H15" s="1"/>
      <c r="I15" s="1"/>
      <c r="J15" s="1"/>
      <c r="K15" s="1"/>
      <c r="L15" s="1"/>
      <c r="M15" s="5"/>
      <c r="N15" s="5"/>
      <c r="O15" s="5"/>
      <c r="P15" s="5"/>
      <c r="Q15" s="5"/>
      <c r="R15" s="5"/>
      <c r="S15" s="5"/>
      <c r="T15" s="5"/>
      <c r="U15" s="5"/>
      <c r="V15" s="5"/>
      <c r="W15" s="5"/>
      <c r="X15" s="5"/>
    </row>
    <row r="16" spans="2:25" ht="12.75">
      <c r="B16" s="3"/>
      <c r="C16" s="645" t="s">
        <v>72</v>
      </c>
      <c r="D16" s="707"/>
      <c r="E16" s="707"/>
      <c r="F16" s="708"/>
      <c r="G16" s="3"/>
      <c r="H16" s="6"/>
      <c r="I16" s="6"/>
      <c r="J16" s="4"/>
      <c r="K16" s="15"/>
      <c r="L16" s="31"/>
      <c r="M16" s="15"/>
      <c r="N16" s="15"/>
      <c r="O16" s="15"/>
      <c r="P16" s="2"/>
      <c r="Q16" s="2"/>
      <c r="R16" s="2"/>
      <c r="S16" s="3"/>
      <c r="T16" s="3"/>
      <c r="U16" s="32"/>
      <c r="V16" s="376"/>
      <c r="W16" s="9"/>
      <c r="X16" s="9"/>
      <c r="Y16" s="5"/>
    </row>
    <row r="17" spans="2:24" s="81" customFormat="1" ht="12.75">
      <c r="B17" s="138"/>
      <c r="C17" s="700" t="str">
        <f>'AGUA POTABLE 1'!C15</f>
        <v>AGUA POTABLE</v>
      </c>
      <c r="D17" s="700"/>
      <c r="E17" s="700"/>
      <c r="F17" s="700"/>
      <c r="G17" s="332" t="s">
        <v>260</v>
      </c>
      <c r="H17" s="132">
        <v>1</v>
      </c>
      <c r="I17" s="132"/>
      <c r="J17" s="331"/>
      <c r="K17" s="371">
        <f>M17</f>
        <v>12193853.2212</v>
      </c>
      <c r="L17" s="139">
        <v>0</v>
      </c>
      <c r="M17" s="361">
        <f>P17+O17+N17+Q17+R17</f>
        <v>12193853.2212</v>
      </c>
      <c r="N17" s="372">
        <f>'AGUA POTABLE 1'!O25</f>
        <v>7757965.2212</v>
      </c>
      <c r="O17" s="361">
        <f>'AGUA POTABLE 1'!P25</f>
        <v>2217944</v>
      </c>
      <c r="P17" s="360">
        <f>'AGUA POTABLE 1'!Q25</f>
        <v>2217944</v>
      </c>
      <c r="Q17" s="360">
        <v>0</v>
      </c>
      <c r="R17" s="360">
        <v>0</v>
      </c>
      <c r="S17" s="332"/>
      <c r="T17" s="195"/>
      <c r="U17" s="139">
        <v>1</v>
      </c>
      <c r="V17" s="375"/>
      <c r="W17" s="284"/>
      <c r="X17" s="284"/>
    </row>
    <row r="18" spans="2:24" s="81" customFormat="1" ht="12.75">
      <c r="B18" s="138"/>
      <c r="C18" s="357"/>
      <c r="D18" s="358"/>
      <c r="E18" s="358"/>
      <c r="F18" s="359"/>
      <c r="G18" s="332"/>
      <c r="H18" s="132"/>
      <c r="I18" s="132"/>
      <c r="J18" s="331"/>
      <c r="K18" s="371"/>
      <c r="L18" s="139"/>
      <c r="M18" s="361"/>
      <c r="N18" s="372"/>
      <c r="O18" s="361"/>
      <c r="P18" s="360"/>
      <c r="Q18" s="360"/>
      <c r="R18" s="360"/>
      <c r="S18" s="332"/>
      <c r="T18" s="195"/>
      <c r="U18" s="293"/>
      <c r="V18" s="138"/>
      <c r="W18" s="284"/>
      <c r="X18" s="284"/>
    </row>
    <row r="19" spans="2:24" s="81" customFormat="1" ht="12.75">
      <c r="B19" s="138"/>
      <c r="C19" s="713" t="s">
        <v>307</v>
      </c>
      <c r="D19" s="714"/>
      <c r="E19" s="714"/>
      <c r="F19" s="715"/>
      <c r="G19" s="434" t="s">
        <v>21</v>
      </c>
      <c r="H19" s="132" t="s">
        <v>308</v>
      </c>
      <c r="I19" s="132"/>
      <c r="J19" s="433"/>
      <c r="K19" s="371">
        <f>M19</f>
        <v>4747290.79</v>
      </c>
      <c r="L19" s="139">
        <v>0</v>
      </c>
      <c r="M19" s="361">
        <f>Q19+P19+O19+N19+R19</f>
        <v>4747290.79</v>
      </c>
      <c r="N19" s="372">
        <f>'LETRINAS 2'!P19</f>
        <v>748528.1200000001</v>
      </c>
      <c r="O19" s="361">
        <f>'LETRINAS 2'!Q19</f>
        <v>3776724.67</v>
      </c>
      <c r="P19" s="360">
        <f>'LETRINAS 2'!R19</f>
        <v>222038</v>
      </c>
      <c r="Q19" s="360">
        <v>0</v>
      </c>
      <c r="R19" s="360">
        <v>0</v>
      </c>
      <c r="S19" s="434"/>
      <c r="T19" s="195"/>
      <c r="U19" s="139">
        <v>1</v>
      </c>
      <c r="V19" s="138"/>
      <c r="W19" s="284"/>
      <c r="X19" s="284"/>
    </row>
    <row r="20" spans="2:24" s="81" customFormat="1" ht="12.75">
      <c r="B20" s="138"/>
      <c r="C20" s="357"/>
      <c r="D20" s="358"/>
      <c r="E20" s="358"/>
      <c r="F20" s="359"/>
      <c r="G20" s="434"/>
      <c r="H20" s="132"/>
      <c r="I20" s="132"/>
      <c r="J20" s="433"/>
      <c r="K20" s="371"/>
      <c r="L20" s="139"/>
      <c r="M20" s="361"/>
      <c r="N20" s="372"/>
      <c r="O20" s="361"/>
      <c r="P20" s="360"/>
      <c r="Q20" s="360"/>
      <c r="R20" s="360"/>
      <c r="S20" s="434"/>
      <c r="T20" s="195"/>
      <c r="U20" s="293"/>
      <c r="V20" s="138"/>
      <c r="W20" s="284"/>
      <c r="X20" s="284"/>
    </row>
    <row r="21" spans="2:24" s="81" customFormat="1" ht="12.75">
      <c r="B21" s="138"/>
      <c r="C21" s="700" t="str">
        <f>'URBANIZACION MPAL 3'!C15</f>
        <v>URBANIZACION MUNICIPAL</v>
      </c>
      <c r="D21" s="700"/>
      <c r="E21" s="700"/>
      <c r="F21" s="700"/>
      <c r="G21" s="332" t="s">
        <v>260</v>
      </c>
      <c r="H21" s="132" t="s">
        <v>309</v>
      </c>
      <c r="I21" s="132"/>
      <c r="J21" s="331"/>
      <c r="K21" s="371">
        <f>M21</f>
        <v>8799763.12</v>
      </c>
      <c r="L21" s="139">
        <v>0</v>
      </c>
      <c r="M21" s="361">
        <f>N21+O21+P21+Q21+R21</f>
        <v>8799763.12</v>
      </c>
      <c r="N21" s="372">
        <f>'URBANIZACION MPAL 3'!P29</f>
        <v>5972010.4799999995</v>
      </c>
      <c r="O21" s="361">
        <f>'URBANIZACION MPAL 3'!Q29</f>
        <v>929702.64</v>
      </c>
      <c r="P21" s="360">
        <f>'URBANIZACION MPAL 3'!R29</f>
        <v>0</v>
      </c>
      <c r="Q21" s="360">
        <f>'URBANIZACION MPAL 3'!S29</f>
        <v>1498050</v>
      </c>
      <c r="R21" s="360">
        <f>'URBANIZACION MPAL 3'!T29</f>
        <v>400000</v>
      </c>
      <c r="S21" s="332"/>
      <c r="T21" s="195"/>
      <c r="U21" s="139">
        <v>1</v>
      </c>
      <c r="V21" s="375"/>
      <c r="W21" s="284"/>
      <c r="X21" s="284"/>
    </row>
    <row r="22" spans="2:24" s="81" customFormat="1" ht="12.75">
      <c r="B22" s="138"/>
      <c r="C22" s="357"/>
      <c r="D22" s="358"/>
      <c r="E22" s="358"/>
      <c r="F22" s="359"/>
      <c r="G22" s="332"/>
      <c r="H22" s="132"/>
      <c r="I22" s="132"/>
      <c r="J22" s="331"/>
      <c r="K22" s="371"/>
      <c r="L22" s="139"/>
      <c r="M22" s="361"/>
      <c r="N22" s="372"/>
      <c r="O22" s="361"/>
      <c r="P22" s="360"/>
      <c r="Q22" s="360"/>
      <c r="R22" s="360"/>
      <c r="S22" s="332"/>
      <c r="T22" s="195"/>
      <c r="U22" s="293"/>
      <c r="V22" s="138"/>
      <c r="W22" s="284"/>
      <c r="X22" s="284"/>
    </row>
    <row r="23" spans="2:24" s="81" customFormat="1" ht="12.75">
      <c r="B23" s="138"/>
      <c r="C23" s="700" t="str">
        <f>'ELECTRIFICACION 4'!C15</f>
        <v>ELECTRIFICACION RURAL Y DE COLONIAS POBRES</v>
      </c>
      <c r="D23" s="700"/>
      <c r="E23" s="700"/>
      <c r="F23" s="700"/>
      <c r="G23" s="332" t="s">
        <v>260</v>
      </c>
      <c r="H23" s="132" t="s">
        <v>310</v>
      </c>
      <c r="I23" s="132"/>
      <c r="J23" s="331"/>
      <c r="K23" s="371">
        <f>M23</f>
        <v>1604881.1</v>
      </c>
      <c r="L23" s="139">
        <v>0</v>
      </c>
      <c r="M23" s="361">
        <f>N23+O23+P23+Q23+R23</f>
        <v>1604881.1</v>
      </c>
      <c r="N23" s="372">
        <f>'ELECTRIFICACION 4'!O23</f>
        <v>1455222.6</v>
      </c>
      <c r="O23" s="361">
        <f>'ELECTRIFICACION 4'!P23</f>
        <v>0</v>
      </c>
      <c r="P23" s="360">
        <f>'ELECTRIFICACION 4'!Q23</f>
        <v>149658.5</v>
      </c>
      <c r="Q23" s="360">
        <v>0</v>
      </c>
      <c r="R23" s="360">
        <v>0</v>
      </c>
      <c r="S23" s="332"/>
      <c r="T23" s="195"/>
      <c r="U23" s="139">
        <v>1</v>
      </c>
      <c r="V23" s="138"/>
      <c r="W23" s="284"/>
      <c r="X23" s="284"/>
    </row>
    <row r="24" spans="2:24" s="81" customFormat="1" ht="12.75">
      <c r="B24" s="138"/>
      <c r="C24" s="357"/>
      <c r="D24" s="358"/>
      <c r="E24" s="358"/>
      <c r="F24" s="359"/>
      <c r="G24" s="332"/>
      <c r="H24" s="132"/>
      <c r="I24" s="132"/>
      <c r="J24" s="331"/>
      <c r="K24" s="371"/>
      <c r="L24" s="139"/>
      <c r="M24" s="361"/>
      <c r="N24" s="372"/>
      <c r="O24" s="361"/>
      <c r="P24" s="361"/>
      <c r="Q24" s="361"/>
      <c r="R24" s="361"/>
      <c r="S24" s="332"/>
      <c r="T24" s="195"/>
      <c r="U24" s="293"/>
      <c r="V24" s="138"/>
      <c r="W24" s="284"/>
      <c r="X24" s="284"/>
    </row>
    <row r="25" spans="2:24" s="81" customFormat="1" ht="12.75">
      <c r="B25" s="138"/>
      <c r="C25" s="700" t="str">
        <f>'INF. BASICA DE SALUD 5'!C15</f>
        <v>INFRAESTRUCTURA BASICA DE SALUD</v>
      </c>
      <c r="D25" s="700"/>
      <c r="E25" s="700"/>
      <c r="F25" s="700"/>
      <c r="G25" s="332" t="s">
        <v>260</v>
      </c>
      <c r="H25" s="132" t="s">
        <v>311</v>
      </c>
      <c r="I25" s="132"/>
      <c r="J25" s="331"/>
      <c r="K25" s="371">
        <f>M25</f>
        <v>430000</v>
      </c>
      <c r="L25" s="139">
        <v>0</v>
      </c>
      <c r="M25" s="361">
        <f>N25+O25+P25+Q25+R25</f>
        <v>430000</v>
      </c>
      <c r="N25" s="372">
        <f>'INF. BASICA DE SALUD 5'!O24</f>
        <v>430000</v>
      </c>
      <c r="O25" s="361">
        <f>'INF. BASICA DE SALUD 5'!P24</f>
        <v>0</v>
      </c>
      <c r="P25" s="361">
        <f>'INF. BASICA DE SALUD 5'!Q24</f>
        <v>0</v>
      </c>
      <c r="Q25" s="361">
        <v>0</v>
      </c>
      <c r="R25" s="361">
        <v>0</v>
      </c>
      <c r="S25" s="332"/>
      <c r="T25" s="195"/>
      <c r="U25" s="139">
        <v>1</v>
      </c>
      <c r="V25" s="375"/>
      <c r="W25" s="284"/>
      <c r="X25" s="284"/>
    </row>
    <row r="26" spans="2:24" s="81" customFormat="1" ht="12.75">
      <c r="B26" s="138"/>
      <c r="C26" s="357"/>
      <c r="D26" s="358"/>
      <c r="E26" s="358"/>
      <c r="F26" s="359"/>
      <c r="G26" s="332"/>
      <c r="H26" s="132"/>
      <c r="I26" s="132"/>
      <c r="J26" s="331"/>
      <c r="K26" s="371"/>
      <c r="L26" s="139"/>
      <c r="M26" s="361"/>
      <c r="N26" s="372"/>
      <c r="O26" s="361"/>
      <c r="P26" s="360"/>
      <c r="Q26" s="360"/>
      <c r="R26" s="360"/>
      <c r="S26" s="332"/>
      <c r="T26" s="195"/>
      <c r="U26" s="293"/>
      <c r="V26" s="138"/>
      <c r="W26" s="284"/>
      <c r="X26" s="284"/>
    </row>
    <row r="27" spans="2:26" s="81" customFormat="1" ht="12.75">
      <c r="B27" s="138"/>
      <c r="C27" s="700" t="str">
        <f>'INF. BASICA EDUCATIVA 6'!C15</f>
        <v>INFRAESTRUCTURA BÁSICA EDUCATIVA</v>
      </c>
      <c r="D27" s="700"/>
      <c r="E27" s="700"/>
      <c r="F27" s="700"/>
      <c r="G27" s="332" t="s">
        <v>260</v>
      </c>
      <c r="H27" s="132" t="s">
        <v>312</v>
      </c>
      <c r="I27" s="132"/>
      <c r="J27" s="331"/>
      <c r="K27" s="371">
        <f>M27</f>
        <v>9710988.224800002</v>
      </c>
      <c r="L27" s="139">
        <v>0</v>
      </c>
      <c r="M27" s="361">
        <f>N27+O27+P27+Q27+R27</f>
        <v>9710988.224800002</v>
      </c>
      <c r="N27" s="372">
        <f>'INF. BASICA EDUCATIVA 6'!O35</f>
        <v>5879179.96</v>
      </c>
      <c r="O27" s="361">
        <f>'INF. BASICA EDUCATIVA 6'!P35</f>
        <v>3681929.8748000003</v>
      </c>
      <c r="P27" s="360">
        <f>'INF. BASICA EDUCATIVA 6'!Q35</f>
        <v>149878.39</v>
      </c>
      <c r="Q27" s="360">
        <v>0</v>
      </c>
      <c r="R27" s="360">
        <v>0</v>
      </c>
      <c r="S27" s="362" t="s">
        <v>355</v>
      </c>
      <c r="T27" s="195"/>
      <c r="U27" s="139">
        <v>1</v>
      </c>
      <c r="V27" s="375"/>
      <c r="W27" s="284"/>
      <c r="X27" s="284"/>
      <c r="Y27" s="86"/>
      <c r="Z27" s="295"/>
    </row>
    <row r="28" spans="2:26" s="81" customFormat="1" ht="12.75">
      <c r="B28" s="138"/>
      <c r="C28" s="357"/>
      <c r="D28" s="358"/>
      <c r="E28" s="358"/>
      <c r="F28" s="359"/>
      <c r="G28" s="332"/>
      <c r="H28" s="132"/>
      <c r="I28" s="132"/>
      <c r="J28" s="331"/>
      <c r="K28" s="371"/>
      <c r="L28" s="139"/>
      <c r="M28" s="361"/>
      <c r="N28" s="372"/>
      <c r="O28" s="361"/>
      <c r="P28" s="361"/>
      <c r="Q28" s="361"/>
      <c r="R28" s="361"/>
      <c r="S28" s="332"/>
      <c r="T28" s="138"/>
      <c r="U28" s="293"/>
      <c r="V28" s="138"/>
      <c r="W28" s="284"/>
      <c r="X28" s="284"/>
      <c r="Y28" s="86"/>
      <c r="Z28" s="295"/>
    </row>
    <row r="29" spans="2:26" s="81" customFormat="1" ht="12.75">
      <c r="B29" s="138"/>
      <c r="C29" s="700" t="str">
        <f>'MEJORAMIENTO VIVIENDA 7'!C15</f>
        <v>MEJORAMIENTO DE LA VIVIENDA</v>
      </c>
      <c r="D29" s="700"/>
      <c r="E29" s="700"/>
      <c r="F29" s="700"/>
      <c r="G29" s="332" t="s">
        <v>260</v>
      </c>
      <c r="H29" s="374" t="s">
        <v>313</v>
      </c>
      <c r="I29" s="132"/>
      <c r="J29" s="331"/>
      <c r="K29" s="371">
        <f>M29</f>
        <v>8209033.76</v>
      </c>
      <c r="L29" s="139">
        <v>0</v>
      </c>
      <c r="M29" s="361">
        <f>N29+O29+P29+Q29+R29</f>
        <v>8209033.76</v>
      </c>
      <c r="N29" s="372">
        <f>'MEJORAMIENTO VIVIENDA 7'!O21</f>
        <v>5314013.76</v>
      </c>
      <c r="O29" s="361">
        <v>0</v>
      </c>
      <c r="P29" s="361">
        <f>'MEJORAMIENTO VIVIENDA 7'!Q21</f>
        <v>2895020</v>
      </c>
      <c r="Q29" s="361">
        <v>0</v>
      </c>
      <c r="R29" s="361">
        <v>0</v>
      </c>
      <c r="S29" s="138"/>
      <c r="T29" s="138"/>
      <c r="U29" s="139">
        <v>1</v>
      </c>
      <c r="V29" s="138"/>
      <c r="W29" s="284"/>
      <c r="X29" s="284"/>
      <c r="Y29" s="86"/>
      <c r="Z29" s="295"/>
    </row>
    <row r="30" spans="2:26" s="81" customFormat="1" ht="12.75">
      <c r="B30" s="138"/>
      <c r="C30" s="357"/>
      <c r="D30" s="358"/>
      <c r="E30" s="358"/>
      <c r="F30" s="359"/>
      <c r="G30" s="332"/>
      <c r="H30" s="132"/>
      <c r="I30" s="132"/>
      <c r="J30" s="331"/>
      <c r="K30" s="371"/>
      <c r="L30" s="139"/>
      <c r="M30" s="361"/>
      <c r="N30" s="372"/>
      <c r="O30" s="361"/>
      <c r="P30" s="361"/>
      <c r="Q30" s="361"/>
      <c r="R30" s="361"/>
      <c r="S30" s="332"/>
      <c r="T30" s="138"/>
      <c r="U30" s="139"/>
      <c r="V30" s="138"/>
      <c r="W30" s="284"/>
      <c r="X30" s="284"/>
      <c r="Y30" s="86"/>
      <c r="Z30" s="295"/>
    </row>
    <row r="31" spans="2:26" s="81" customFormat="1" ht="12.75">
      <c r="B31" s="138"/>
      <c r="C31" s="700" t="str">
        <f>'CAMINOS RURALES 8'!C15</f>
        <v>CAMINOS RURALES</v>
      </c>
      <c r="D31" s="700"/>
      <c r="E31" s="700"/>
      <c r="F31" s="700"/>
      <c r="G31" s="332" t="s">
        <v>260</v>
      </c>
      <c r="H31" s="132" t="s">
        <v>314</v>
      </c>
      <c r="I31" s="132"/>
      <c r="J31" s="331"/>
      <c r="K31" s="371">
        <f>M31</f>
        <v>1221000</v>
      </c>
      <c r="L31" s="139">
        <v>0</v>
      </c>
      <c r="M31" s="361">
        <f>N31+O31+P31+Q31+R31</f>
        <v>1221000</v>
      </c>
      <c r="N31" s="372">
        <f>'CAMINOS RURALES 8'!O21</f>
        <v>1221000</v>
      </c>
      <c r="O31" s="361">
        <f>'CAMINOS RURALES 8'!P21</f>
        <v>0</v>
      </c>
      <c r="P31" s="361">
        <f>'CAMINOS RURALES 8'!Q21</f>
        <v>0</v>
      </c>
      <c r="Q31" s="361">
        <v>0</v>
      </c>
      <c r="R31" s="361">
        <v>0</v>
      </c>
      <c r="S31" s="332"/>
      <c r="T31" s="138"/>
      <c r="U31" s="139">
        <v>1</v>
      </c>
      <c r="V31" s="138"/>
      <c r="W31" s="284"/>
      <c r="X31" s="284"/>
      <c r="Y31" s="86"/>
      <c r="Z31" s="295"/>
    </row>
    <row r="32" spans="2:26" s="81" customFormat="1" ht="12.75">
      <c r="B32" s="138"/>
      <c r="C32" s="357"/>
      <c r="D32" s="358"/>
      <c r="E32" s="358"/>
      <c r="F32" s="359"/>
      <c r="G32" s="332"/>
      <c r="H32" s="132"/>
      <c r="I32" s="132"/>
      <c r="J32" s="331"/>
      <c r="K32" s="371"/>
      <c r="L32" s="139"/>
      <c r="M32" s="361"/>
      <c r="N32" s="372"/>
      <c r="O32" s="361"/>
      <c r="P32" s="361"/>
      <c r="Q32" s="361"/>
      <c r="R32" s="361"/>
      <c r="S32" s="332"/>
      <c r="T32" s="138"/>
      <c r="U32" s="139"/>
      <c r="V32" s="138"/>
      <c r="W32" s="284"/>
      <c r="X32" s="284"/>
      <c r="Y32" s="86"/>
      <c r="Z32" s="295"/>
    </row>
    <row r="33" spans="2:26" s="81" customFormat="1" ht="12.75">
      <c r="B33" s="138"/>
      <c r="C33" s="700" t="str">
        <f>'INF PROD RURAL 9'!C15:F15</f>
        <v>INFRAESTRUCTURA PRODUCTIVA RURAL</v>
      </c>
      <c r="D33" s="700"/>
      <c r="E33" s="700"/>
      <c r="F33" s="700"/>
      <c r="G33" s="332" t="s">
        <v>260</v>
      </c>
      <c r="H33" s="132" t="s">
        <v>261</v>
      </c>
      <c r="I33" s="132"/>
      <c r="J33" s="331"/>
      <c r="K33" s="371">
        <f>M33</f>
        <v>2485000</v>
      </c>
      <c r="L33" s="139">
        <v>0</v>
      </c>
      <c r="M33" s="361">
        <f>N33+O33+P33+Q33+R33</f>
        <v>2485000</v>
      </c>
      <c r="N33" s="372">
        <f>'INF PROD RURAL 9'!O36</f>
        <v>2485000</v>
      </c>
      <c r="O33" s="361">
        <v>0</v>
      </c>
      <c r="P33" s="361">
        <v>0</v>
      </c>
      <c r="Q33" s="361">
        <v>0</v>
      </c>
      <c r="R33" s="361">
        <v>0</v>
      </c>
      <c r="S33" s="332"/>
      <c r="T33" s="138"/>
      <c r="U33" s="139">
        <v>1</v>
      </c>
      <c r="V33" s="375"/>
      <c r="W33" s="284"/>
      <c r="X33" s="284"/>
      <c r="Y33" s="86"/>
      <c r="Z33" s="295"/>
    </row>
    <row r="34" spans="2:26" s="81" customFormat="1" ht="12.75">
      <c r="B34" s="138"/>
      <c r="C34" s="357"/>
      <c r="D34" s="358"/>
      <c r="E34" s="358"/>
      <c r="F34" s="359"/>
      <c r="G34" s="332"/>
      <c r="H34" s="132"/>
      <c r="I34" s="132"/>
      <c r="J34" s="331"/>
      <c r="K34" s="371"/>
      <c r="L34" s="139"/>
      <c r="M34" s="361"/>
      <c r="N34" s="372"/>
      <c r="O34" s="361"/>
      <c r="P34" s="361"/>
      <c r="Q34" s="361"/>
      <c r="R34" s="361"/>
      <c r="S34" s="332"/>
      <c r="T34" s="138"/>
      <c r="U34" s="139"/>
      <c r="V34" s="138"/>
      <c r="W34" s="284"/>
      <c r="X34" s="284"/>
      <c r="Y34" s="86"/>
      <c r="Z34" s="295"/>
    </row>
    <row r="35" spans="2:26" s="81" customFormat="1" ht="12.75">
      <c r="B35" s="138"/>
      <c r="C35" s="700" t="s">
        <v>80</v>
      </c>
      <c r="D35" s="700"/>
      <c r="E35" s="700"/>
      <c r="F35" s="700"/>
      <c r="G35" s="332" t="s">
        <v>260</v>
      </c>
      <c r="H35" s="132" t="s">
        <v>262</v>
      </c>
      <c r="I35" s="132"/>
      <c r="J35" s="331"/>
      <c r="K35" s="371">
        <f>M35</f>
        <v>1001405</v>
      </c>
      <c r="L35" s="139">
        <v>0</v>
      </c>
      <c r="M35" s="361">
        <f>N35+O35+P35+Q35+R35</f>
        <v>1001405</v>
      </c>
      <c r="N35" s="372">
        <f>'INDIRECTOS 10'!N23</f>
        <v>995405</v>
      </c>
      <c r="O35" s="361">
        <v>0</v>
      </c>
      <c r="P35" s="361">
        <f>'INDIRECTOS 10'!O23</f>
        <v>6000</v>
      </c>
      <c r="Q35" s="361">
        <v>0</v>
      </c>
      <c r="R35" s="361">
        <v>0</v>
      </c>
      <c r="S35" s="332"/>
      <c r="T35" s="138"/>
      <c r="U35" s="139">
        <v>1</v>
      </c>
      <c r="V35" s="138"/>
      <c r="W35" s="284"/>
      <c r="X35" s="284"/>
      <c r="Y35" s="86"/>
      <c r="Z35" s="295"/>
    </row>
    <row r="36" spans="2:26" s="81" customFormat="1" ht="12.75">
      <c r="B36" s="138"/>
      <c r="C36" s="357"/>
      <c r="D36" s="358"/>
      <c r="E36" s="358"/>
      <c r="F36" s="359"/>
      <c r="G36" s="332"/>
      <c r="H36" s="132"/>
      <c r="I36" s="132"/>
      <c r="J36" s="331"/>
      <c r="K36" s="371"/>
      <c r="L36" s="139"/>
      <c r="M36" s="361"/>
      <c r="N36" s="372"/>
      <c r="O36" s="361"/>
      <c r="P36" s="361"/>
      <c r="Q36" s="361"/>
      <c r="R36" s="361"/>
      <c r="S36" s="332"/>
      <c r="T36" s="138"/>
      <c r="U36" s="139"/>
      <c r="V36" s="138"/>
      <c r="W36" s="284"/>
      <c r="X36" s="284"/>
      <c r="Y36" s="86"/>
      <c r="Z36" s="295"/>
    </row>
    <row r="37" spans="2:26" s="81" customFormat="1" ht="12.75">
      <c r="B37" s="138"/>
      <c r="C37" s="700" t="s">
        <v>20</v>
      </c>
      <c r="D37" s="700"/>
      <c r="E37" s="700"/>
      <c r="F37" s="700"/>
      <c r="G37" s="332" t="s">
        <v>260</v>
      </c>
      <c r="H37" s="132" t="s">
        <v>263</v>
      </c>
      <c r="I37" s="132"/>
      <c r="J37" s="331"/>
      <c r="K37" s="371">
        <f>M37</f>
        <v>663603</v>
      </c>
      <c r="L37" s="139">
        <v>0</v>
      </c>
      <c r="M37" s="361">
        <f>N37+O37+P37+Q37+R37</f>
        <v>663603</v>
      </c>
      <c r="N37" s="372">
        <f>'DESARROLLO INST. 11'!K27</f>
        <v>663603</v>
      </c>
      <c r="O37" s="361">
        <v>0</v>
      </c>
      <c r="P37" s="361">
        <v>0</v>
      </c>
      <c r="Q37" s="361">
        <v>0</v>
      </c>
      <c r="R37" s="361">
        <v>0</v>
      </c>
      <c r="S37" s="332"/>
      <c r="T37" s="138"/>
      <c r="U37" s="139">
        <v>1</v>
      </c>
      <c r="V37" s="138"/>
      <c r="W37" s="284"/>
      <c r="X37" s="284"/>
      <c r="Y37" s="87"/>
      <c r="Z37" s="296"/>
    </row>
    <row r="38" spans="2:26" s="81" customFormat="1" ht="12.75">
      <c r="B38" s="397"/>
      <c r="C38" s="398"/>
      <c r="D38" s="399"/>
      <c r="E38" s="399"/>
      <c r="F38" s="400"/>
      <c r="G38" s="401"/>
      <c r="H38" s="402"/>
      <c r="I38" s="402"/>
      <c r="J38" s="403"/>
      <c r="K38" s="404"/>
      <c r="L38" s="405"/>
      <c r="M38" s="406"/>
      <c r="N38" s="407"/>
      <c r="O38" s="406"/>
      <c r="P38" s="406"/>
      <c r="Q38" s="406"/>
      <c r="R38" s="406"/>
      <c r="S38" s="401"/>
      <c r="T38" s="397"/>
      <c r="U38" s="405"/>
      <c r="V38" s="397"/>
      <c r="W38" s="408"/>
      <c r="X38" s="408"/>
      <c r="Y38" s="87"/>
      <c r="Z38" s="296"/>
    </row>
    <row r="39" spans="2:24" s="81" customFormat="1" ht="13.5" thickBot="1">
      <c r="B39" s="368"/>
      <c r="C39" s="716" t="s">
        <v>438</v>
      </c>
      <c r="D39" s="717"/>
      <c r="E39" s="717"/>
      <c r="F39" s="718"/>
      <c r="G39" s="363" t="s">
        <v>260</v>
      </c>
      <c r="H39" s="364" t="s">
        <v>280</v>
      </c>
      <c r="I39" s="364"/>
      <c r="J39" s="365"/>
      <c r="K39" s="409">
        <f>M39</f>
        <v>258239.86</v>
      </c>
      <c r="L39" s="366">
        <v>0</v>
      </c>
      <c r="M39" s="606">
        <f>N39+O39+P39+Q39+R39</f>
        <v>258239.86</v>
      </c>
      <c r="N39" s="596">
        <v>258239.86</v>
      </c>
      <c r="O39" s="367">
        <v>0</v>
      </c>
      <c r="P39" s="367"/>
      <c r="Q39" s="367">
        <v>0</v>
      </c>
      <c r="R39" s="367">
        <v>0</v>
      </c>
      <c r="S39" s="363"/>
      <c r="T39" s="368"/>
      <c r="U39" s="369">
        <v>1</v>
      </c>
      <c r="V39" s="368"/>
      <c r="W39" s="370"/>
      <c r="X39" s="370"/>
    </row>
    <row r="40" spans="2:24" ht="13.5" thickBot="1">
      <c r="B40" s="1"/>
      <c r="C40" s="1"/>
      <c r="D40" s="1"/>
      <c r="E40" s="1"/>
      <c r="F40" s="1"/>
      <c r="G40" s="1"/>
      <c r="H40" s="1"/>
      <c r="I40" s="1"/>
      <c r="J40" s="20" t="s">
        <v>12</v>
      </c>
      <c r="K40" s="19">
        <f>SUM(K16:K39)</f>
        <v>51325058.076</v>
      </c>
      <c r="L40" s="108"/>
      <c r="M40" s="18">
        <f>SUM(M1:M39)</f>
        <v>51325058.076</v>
      </c>
      <c r="N40" s="19">
        <f>SUM(N16:N39)</f>
        <v>33180168.001199998</v>
      </c>
      <c r="O40" s="19">
        <f>SUM(O16:O39)</f>
        <v>10606301.184799999</v>
      </c>
      <c r="P40" s="19">
        <f>SUM(P16:P39)</f>
        <v>5640538.890000001</v>
      </c>
      <c r="Q40" s="19">
        <f>SUM(Q16:Q39)</f>
        <v>1498050</v>
      </c>
      <c r="R40" s="19">
        <f>SUM(R16:R39)</f>
        <v>400000</v>
      </c>
      <c r="S40" s="1"/>
      <c r="T40" s="1"/>
      <c r="U40" s="1"/>
      <c r="V40" s="1"/>
      <c r="W40" s="1"/>
      <c r="X40" s="1"/>
    </row>
    <row r="41" spans="2:24" ht="17.25" customHeight="1">
      <c r="B41" s="1"/>
      <c r="C41" s="1"/>
      <c r="D41" s="1"/>
      <c r="E41" s="1"/>
      <c r="F41" s="1"/>
      <c r="G41" s="1"/>
      <c r="H41" s="1"/>
      <c r="I41" s="1"/>
      <c r="J41" s="1"/>
      <c r="K41" s="1"/>
      <c r="M41" s="155"/>
      <c r="N41" s="90"/>
      <c r="P41" s="1"/>
      <c r="Q41" s="1"/>
      <c r="R41" s="1"/>
      <c r="S41" s="1"/>
      <c r="T41" s="1"/>
      <c r="U41" s="1"/>
      <c r="V41" s="1"/>
      <c r="W41" s="1"/>
      <c r="X41" s="1"/>
    </row>
    <row r="42" spans="12:15" ht="12.75">
      <c r="L42" s="7"/>
      <c r="N42" s="71"/>
      <c r="O42" s="108"/>
    </row>
    <row r="43" spans="10:15" ht="12.75">
      <c r="J43" s="150"/>
      <c r="K43" s="150"/>
      <c r="L43" s="7"/>
      <c r="M43" s="7"/>
      <c r="N43" s="8"/>
      <c r="O43" s="8"/>
    </row>
    <row r="44" spans="14:18" ht="12.75">
      <c r="N44" s="108"/>
      <c r="Q44" s="154"/>
      <c r="R44" s="154"/>
    </row>
    <row r="45" spans="15:25" ht="12.75">
      <c r="O45" s="108"/>
      <c r="Q45" s="152"/>
      <c r="R45" s="152"/>
      <c r="U45" s="615" t="s">
        <v>107</v>
      </c>
      <c r="V45" s="615"/>
      <c r="W45" s="615"/>
      <c r="X45" s="615"/>
      <c r="Y45" s="88"/>
    </row>
    <row r="46" spans="11:24" ht="12.75">
      <c r="K46" s="82"/>
      <c r="Q46" s="152"/>
      <c r="R46" s="152"/>
      <c r="U46" s="626" t="s">
        <v>19</v>
      </c>
      <c r="V46" s="626"/>
      <c r="W46" s="626"/>
      <c r="X46" s="626"/>
    </row>
  </sheetData>
  <sheetProtection/>
  <mergeCells count="36">
    <mergeCell ref="C19:F19"/>
    <mergeCell ref="C39:F39"/>
    <mergeCell ref="C23:F23"/>
    <mergeCell ref="C25:F25"/>
    <mergeCell ref="C27:F27"/>
    <mergeCell ref="C29:F29"/>
    <mergeCell ref="K10:P10"/>
    <mergeCell ref="B11:U11"/>
    <mergeCell ref="J13:J14"/>
    <mergeCell ref="K13:K14"/>
    <mergeCell ref="B13:B14"/>
    <mergeCell ref="M13:P13"/>
    <mergeCell ref="H13:H14"/>
    <mergeCell ref="B12:W12"/>
    <mergeCell ref="V13:V14"/>
    <mergeCell ref="K4:O4"/>
    <mergeCell ref="K5:O5"/>
    <mergeCell ref="S7:V7"/>
    <mergeCell ref="K8:O8"/>
    <mergeCell ref="K9:O9"/>
    <mergeCell ref="U46:X46"/>
    <mergeCell ref="C16:F16"/>
    <mergeCell ref="U45:X45"/>
    <mergeCell ref="W13:W14"/>
    <mergeCell ref="C17:F17"/>
    <mergeCell ref="X13:X14"/>
    <mergeCell ref="S13:U13"/>
    <mergeCell ref="G13:G14"/>
    <mergeCell ref="I13:I14"/>
    <mergeCell ref="C13:F14"/>
    <mergeCell ref="C31:F31"/>
    <mergeCell ref="C33:F33"/>
    <mergeCell ref="C35:F35"/>
    <mergeCell ref="L13:L14"/>
    <mergeCell ref="C37:F37"/>
    <mergeCell ref="C21:F21"/>
  </mergeCells>
  <printOptions horizontalCentered="1"/>
  <pageMargins left="0.64" right="0" top="0.19" bottom="0" header="0" footer="0"/>
  <pageSetup horizontalDpi="600" verticalDpi="600" orientation="landscape" paperSize="5" scale="70" r:id="rId2"/>
  <drawing r:id="rId1"/>
</worksheet>
</file>

<file path=xl/worksheets/sheet2.xml><?xml version="1.0" encoding="utf-8"?>
<worksheet xmlns="http://schemas.openxmlformats.org/spreadsheetml/2006/main" xmlns:r="http://schemas.openxmlformats.org/officeDocument/2006/relationships">
  <dimension ref="B2:AA28"/>
  <sheetViews>
    <sheetView view="pageBreakPreview" zoomScaleSheetLayoutView="100" zoomScalePageLayoutView="0" workbookViewId="0" topLeftCell="E31">
      <selection activeCell="O16" sqref="O16:O17"/>
    </sheetView>
  </sheetViews>
  <sheetFormatPr defaultColWidth="11.421875" defaultRowHeight="12.75"/>
  <cols>
    <col min="1" max="1" width="5.421875" style="79" customWidth="1"/>
    <col min="2" max="2" width="9.7109375" style="79" customWidth="1"/>
    <col min="3" max="3" width="12.140625" style="79" customWidth="1"/>
    <col min="4" max="5" width="10.421875" style="79" customWidth="1"/>
    <col min="6" max="6" width="2.00390625" style="79" customWidth="1"/>
    <col min="7" max="7" width="7.57421875" style="79" customWidth="1"/>
    <col min="8" max="8" width="5.7109375" style="79" customWidth="1"/>
    <col min="9" max="9" width="8.140625" style="79" customWidth="1"/>
    <col min="10" max="10" width="7.57421875" style="79" customWidth="1"/>
    <col min="11" max="11" width="17.28125" style="79" customWidth="1"/>
    <col min="12" max="12" width="21.7109375" style="79" hidden="1" customWidth="1"/>
    <col min="13" max="13" width="12.140625" style="79" customWidth="1"/>
    <col min="14" max="14" width="7.421875" style="79" customWidth="1"/>
    <col min="15" max="15" width="17.28125" style="79" customWidth="1"/>
    <col min="16" max="16" width="13.8515625" style="79" bestFit="1" customWidth="1"/>
    <col min="17" max="17" width="12.28125" style="79" customWidth="1"/>
    <col min="18" max="18" width="11.140625" style="79" bestFit="1" customWidth="1"/>
    <col min="19" max="19" width="9.8515625" style="79" customWidth="1"/>
    <col min="20" max="20" width="8.57421875" style="79" customWidth="1"/>
    <col min="21" max="21" width="9.57421875" style="79" customWidth="1"/>
    <col min="22" max="22" width="9.421875" style="79" customWidth="1"/>
    <col min="23" max="23" width="7.28125" style="79" customWidth="1"/>
    <col min="24" max="24" width="11.8515625" style="79" customWidth="1"/>
    <col min="25" max="25" width="5.57421875" style="229" customWidth="1"/>
    <col min="26" max="26" width="6.140625" style="229" customWidth="1"/>
    <col min="27" max="27" width="6.140625" style="79" customWidth="1"/>
    <col min="28" max="28" width="2.7109375" style="79" customWidth="1"/>
    <col min="29" max="16384" width="11.421875" style="79" customWidth="1"/>
  </cols>
  <sheetData>
    <row r="1" ht="11.25" customHeight="1" thickBot="1"/>
    <row r="2" spans="2:27" ht="12.75">
      <c r="B2" s="222"/>
      <c r="C2" s="223"/>
      <c r="D2" s="223"/>
      <c r="E2" s="223"/>
      <c r="F2" s="223"/>
      <c r="G2" s="223"/>
      <c r="H2" s="223"/>
      <c r="I2" s="223"/>
      <c r="J2" s="223"/>
      <c r="K2" s="223"/>
      <c r="L2" s="223"/>
      <c r="M2" s="223"/>
      <c r="N2" s="223"/>
      <c r="O2" s="223"/>
      <c r="P2" s="223"/>
      <c r="Q2" s="223"/>
      <c r="R2" s="223"/>
      <c r="S2" s="223"/>
      <c r="T2" s="223"/>
      <c r="U2" s="223"/>
      <c r="V2" s="223"/>
      <c r="W2" s="223"/>
      <c r="X2" s="223"/>
      <c r="Y2" s="223"/>
      <c r="Z2" s="223"/>
      <c r="AA2" s="224"/>
    </row>
    <row r="3" spans="2:27" ht="12.75">
      <c r="B3" s="225"/>
      <c r="C3" s="84"/>
      <c r="D3" s="84"/>
      <c r="E3" s="84"/>
      <c r="F3" s="84"/>
      <c r="G3" s="84"/>
      <c r="H3" s="84"/>
      <c r="I3" s="84"/>
      <c r="J3" s="84"/>
      <c r="K3" s="84"/>
      <c r="L3" s="84"/>
      <c r="M3" s="84"/>
      <c r="N3" s="84"/>
      <c r="O3" s="84"/>
      <c r="P3" s="84"/>
      <c r="Q3" s="84"/>
      <c r="R3" s="84"/>
      <c r="S3" s="84"/>
      <c r="T3" s="84"/>
      <c r="U3" s="84"/>
      <c r="V3" s="84"/>
      <c r="W3" s="84"/>
      <c r="X3" s="84"/>
      <c r="Y3" s="84"/>
      <c r="Z3" s="84"/>
      <c r="AA3" s="226"/>
    </row>
    <row r="4" spans="2:27" ht="15.75">
      <c r="B4" s="225"/>
      <c r="C4" s="309"/>
      <c r="D4" s="312" t="s">
        <v>220</v>
      </c>
      <c r="F4" s="23"/>
      <c r="G4" s="84"/>
      <c r="H4" s="309"/>
      <c r="I4" s="309"/>
      <c r="J4" s="309"/>
      <c r="K4" s="309" t="s">
        <v>27</v>
      </c>
      <c r="L4" s="309"/>
      <c r="M4" s="309"/>
      <c r="N4" s="309"/>
      <c r="O4" s="309"/>
      <c r="P4" s="309"/>
      <c r="Q4" s="309"/>
      <c r="R4" s="300" t="s">
        <v>110</v>
      </c>
      <c r="S4" s="23" t="s">
        <v>257</v>
      </c>
      <c r="T4" s="309"/>
      <c r="U4" s="309"/>
      <c r="V4" s="309"/>
      <c r="W4" s="309"/>
      <c r="X4" s="309"/>
      <c r="Y4" s="309"/>
      <c r="Z4" s="84"/>
      <c r="AA4" s="226"/>
    </row>
    <row r="5" spans="2:27" ht="15.75">
      <c r="B5" s="225"/>
      <c r="C5" s="309"/>
      <c r="D5" s="302" t="s">
        <v>108</v>
      </c>
      <c r="E5" s="23"/>
      <c r="F5" s="23"/>
      <c r="G5" s="33"/>
      <c r="H5" s="309"/>
      <c r="I5" s="309"/>
      <c r="J5" s="309"/>
      <c r="K5" s="607" t="s">
        <v>28</v>
      </c>
      <c r="L5" s="607"/>
      <c r="M5" s="607"/>
      <c r="N5" s="607"/>
      <c r="O5" s="607"/>
      <c r="P5" s="309"/>
      <c r="Q5" s="309"/>
      <c r="R5" s="309"/>
      <c r="S5" s="309"/>
      <c r="T5" s="309"/>
      <c r="U5" s="309"/>
      <c r="V5" s="309"/>
      <c r="W5" s="309"/>
      <c r="X5" s="309"/>
      <c r="Y5" s="309"/>
      <c r="Z5" s="84"/>
      <c r="AA5" s="226"/>
    </row>
    <row r="6" spans="2:27" ht="12.75">
      <c r="B6" s="225"/>
      <c r="C6" s="227"/>
      <c r="D6" s="302" t="s">
        <v>221</v>
      </c>
      <c r="E6" s="23"/>
      <c r="F6" s="302"/>
      <c r="G6" s="302"/>
      <c r="H6" s="227"/>
      <c r="I6" s="227"/>
      <c r="J6" s="227"/>
      <c r="K6" s="227" t="s">
        <v>29</v>
      </c>
      <c r="L6" s="299"/>
      <c r="M6" s="299"/>
      <c r="N6" s="299"/>
      <c r="O6" s="299"/>
      <c r="P6" s="227"/>
      <c r="Q6" s="227"/>
      <c r="R6" s="227"/>
      <c r="S6" s="227"/>
      <c r="T6" s="227"/>
      <c r="U6" s="227"/>
      <c r="V6" s="227"/>
      <c r="W6" s="227"/>
      <c r="X6" s="227"/>
      <c r="Y6" s="227"/>
      <c r="Z6" s="84"/>
      <c r="AA6" s="226"/>
    </row>
    <row r="7" spans="2:27" ht="12.75">
      <c r="B7" s="24"/>
      <c r="D7" s="302" t="s">
        <v>219</v>
      </c>
      <c r="E7" s="302" t="str">
        <f>'AGUA POTABLE 1'!E7</f>
        <v>31 DE ENERO 2014</v>
      </c>
      <c r="F7" s="23"/>
      <c r="G7" s="84"/>
      <c r="H7" s="84"/>
      <c r="I7" s="84"/>
      <c r="J7" s="84"/>
      <c r="K7" s="84"/>
      <c r="L7" s="84"/>
      <c r="M7" s="84"/>
      <c r="N7" s="84"/>
      <c r="O7" s="84"/>
      <c r="Q7" s="37"/>
      <c r="R7" s="608" t="s">
        <v>55</v>
      </c>
      <c r="S7" s="608"/>
      <c r="T7" s="608"/>
      <c r="U7" s="608"/>
      <c r="V7" s="84"/>
      <c r="W7" s="84"/>
      <c r="X7" s="84"/>
      <c r="Y7" s="84"/>
      <c r="Z7" s="84"/>
      <c r="AA7" s="226"/>
    </row>
    <row r="8" spans="2:27" ht="12.75">
      <c r="B8" s="24"/>
      <c r="C8" s="84"/>
      <c r="D8" s="302" t="s">
        <v>265</v>
      </c>
      <c r="E8" s="84"/>
      <c r="F8" s="23"/>
      <c r="G8" s="84"/>
      <c r="H8" s="33"/>
      <c r="I8" s="33"/>
      <c r="J8" s="33"/>
      <c r="K8" s="615" t="s">
        <v>217</v>
      </c>
      <c r="L8" s="615"/>
      <c r="M8" s="615"/>
      <c r="N8" s="615"/>
      <c r="O8" s="615"/>
      <c r="P8" s="33"/>
      <c r="Q8" s="33"/>
      <c r="R8" s="39" t="s">
        <v>64</v>
      </c>
      <c r="S8" s="38" t="s">
        <v>65</v>
      </c>
      <c r="T8" s="84"/>
      <c r="U8" s="84"/>
      <c r="V8" s="84"/>
      <c r="W8" s="84"/>
      <c r="X8" s="84"/>
      <c r="Y8" s="84"/>
      <c r="Z8" s="84"/>
      <c r="AA8" s="226"/>
    </row>
    <row r="9" spans="2:27" ht="12.75">
      <c r="B9" s="24"/>
      <c r="C9" s="84"/>
      <c r="D9" s="302" t="s">
        <v>266</v>
      </c>
      <c r="E9" s="23"/>
      <c r="F9" s="23"/>
      <c r="G9" s="84"/>
      <c r="H9" s="227"/>
      <c r="I9" s="227"/>
      <c r="J9" s="227"/>
      <c r="K9" s="613" t="s">
        <v>218</v>
      </c>
      <c r="L9" s="613"/>
      <c r="M9" s="613"/>
      <c r="N9" s="613"/>
      <c r="O9" s="613"/>
      <c r="P9" s="84"/>
      <c r="Q9" s="37"/>
      <c r="R9" s="39" t="s">
        <v>57</v>
      </c>
      <c r="S9" s="38" t="s">
        <v>66</v>
      </c>
      <c r="T9" s="84"/>
      <c r="U9" s="37"/>
      <c r="V9" s="37"/>
      <c r="W9" s="84"/>
      <c r="X9" s="84"/>
      <c r="Y9" s="84"/>
      <c r="Z9" s="84"/>
      <c r="AA9" s="226"/>
    </row>
    <row r="10" spans="2:27" ht="13.5" thickBot="1">
      <c r="B10" s="313"/>
      <c r="C10" s="228"/>
      <c r="D10" s="228"/>
      <c r="E10" s="228"/>
      <c r="F10" s="228"/>
      <c r="G10" s="228"/>
      <c r="H10" s="228"/>
      <c r="I10" s="228"/>
      <c r="J10" s="228"/>
      <c r="K10" s="614" t="s">
        <v>26</v>
      </c>
      <c r="L10" s="614"/>
      <c r="M10" s="614"/>
      <c r="N10" s="614"/>
      <c r="O10" s="614"/>
      <c r="P10" s="614"/>
      <c r="Q10" s="228"/>
      <c r="R10" s="228"/>
      <c r="S10" s="228"/>
      <c r="T10" s="228"/>
      <c r="U10" s="25" t="s">
        <v>30</v>
      </c>
      <c r="V10" s="26">
        <v>2</v>
      </c>
      <c r="W10" s="26" t="s">
        <v>31</v>
      </c>
      <c r="X10" s="26">
        <f>'AGUA POTABLE 1'!X10</f>
        <v>12</v>
      </c>
      <c r="Y10" s="297"/>
      <c r="Z10" s="228"/>
      <c r="AA10" s="298"/>
    </row>
    <row r="11" spans="2:27" ht="3.75" customHeight="1" thickBot="1">
      <c r="B11" s="314"/>
      <c r="H11" s="84"/>
      <c r="I11" s="84"/>
      <c r="J11" s="84"/>
      <c r="K11" s="429"/>
      <c r="L11" s="429"/>
      <c r="M11" s="429"/>
      <c r="N11" s="429"/>
      <c r="O11" s="429"/>
      <c r="P11" s="429"/>
      <c r="Q11" s="84"/>
      <c r="R11" s="84"/>
      <c r="S11" s="84"/>
      <c r="T11" s="84"/>
      <c r="U11" s="39"/>
      <c r="V11" s="301"/>
      <c r="W11" s="301"/>
      <c r="X11" s="301"/>
      <c r="Y11" s="297"/>
      <c r="Z11" s="228"/>
      <c r="AA11" s="307"/>
    </row>
    <row r="12" spans="2:27" s="7" customFormat="1" ht="26.25" customHeight="1" thickBot="1">
      <c r="B12" s="641" t="s">
        <v>0</v>
      </c>
      <c r="C12" s="643" t="s">
        <v>1</v>
      </c>
      <c r="D12" s="639"/>
      <c r="E12" s="639"/>
      <c r="F12" s="644"/>
      <c r="G12" s="644" t="s">
        <v>2</v>
      </c>
      <c r="H12" s="641" t="s">
        <v>3</v>
      </c>
      <c r="I12" s="639" t="s">
        <v>4</v>
      </c>
      <c r="J12" s="641" t="s">
        <v>45</v>
      </c>
      <c r="K12" s="641" t="s">
        <v>5</v>
      </c>
      <c r="L12" s="430" t="s">
        <v>106</v>
      </c>
      <c r="M12" s="641" t="s">
        <v>6</v>
      </c>
      <c r="N12" s="639" t="s">
        <v>22</v>
      </c>
      <c r="O12" s="610" t="s">
        <v>7</v>
      </c>
      <c r="P12" s="611"/>
      <c r="Q12" s="611"/>
      <c r="R12" s="611"/>
      <c r="S12" s="612"/>
      <c r="T12" s="639" t="s">
        <v>8</v>
      </c>
      <c r="U12" s="639"/>
      <c r="V12" s="639"/>
      <c r="W12" s="641" t="s">
        <v>9</v>
      </c>
      <c r="X12" s="639" t="s">
        <v>40</v>
      </c>
      <c r="Y12" s="641" t="s">
        <v>10</v>
      </c>
      <c r="Z12" s="643" t="s">
        <v>73</v>
      </c>
      <c r="AA12" s="644"/>
    </row>
    <row r="13" spans="2:27" s="7" customFormat="1" ht="26.25" customHeight="1" thickBot="1">
      <c r="B13" s="642"/>
      <c r="C13" s="651"/>
      <c r="D13" s="652"/>
      <c r="E13" s="652"/>
      <c r="F13" s="640"/>
      <c r="G13" s="640"/>
      <c r="H13" s="642"/>
      <c r="I13" s="652"/>
      <c r="J13" s="642"/>
      <c r="K13" s="642"/>
      <c r="L13" s="431"/>
      <c r="M13" s="642"/>
      <c r="N13" s="640"/>
      <c r="O13" s="428" t="s">
        <v>12</v>
      </c>
      <c r="P13" s="428" t="s">
        <v>32</v>
      </c>
      <c r="Q13" s="428" t="s">
        <v>78</v>
      </c>
      <c r="R13" s="428" t="s">
        <v>79</v>
      </c>
      <c r="S13" s="428" t="s">
        <v>181</v>
      </c>
      <c r="T13" s="428" t="s">
        <v>13</v>
      </c>
      <c r="U13" s="428" t="s">
        <v>14</v>
      </c>
      <c r="V13" s="432" t="s">
        <v>133</v>
      </c>
      <c r="W13" s="642"/>
      <c r="X13" s="640"/>
      <c r="Y13" s="642"/>
      <c r="Z13" s="306" t="s">
        <v>62</v>
      </c>
      <c r="AA13" s="306" t="s">
        <v>56</v>
      </c>
    </row>
    <row r="14" spans="2:27" ht="3.75" customHeight="1" thickBot="1">
      <c r="B14" s="1"/>
      <c r="C14" s="22"/>
      <c r="D14" s="21"/>
      <c r="E14" s="21"/>
      <c r="F14" s="21"/>
      <c r="G14" s="1"/>
      <c r="H14" s="1"/>
      <c r="I14" s="1"/>
      <c r="J14" s="1"/>
      <c r="K14" s="1"/>
      <c r="L14" s="1"/>
      <c r="M14" s="1"/>
      <c r="N14" s="1"/>
      <c r="O14" s="5"/>
      <c r="P14" s="5"/>
      <c r="Q14" s="5"/>
      <c r="R14" s="5"/>
      <c r="S14" s="5"/>
      <c r="T14" s="5"/>
      <c r="U14" s="5"/>
      <c r="V14" s="5"/>
      <c r="W14" s="5"/>
      <c r="X14" s="5"/>
      <c r="Y14" s="34"/>
      <c r="Z14" s="34"/>
      <c r="AA14" s="5"/>
    </row>
    <row r="15" spans="2:27" ht="19.5" customHeight="1">
      <c r="B15" s="156"/>
      <c r="C15" s="645" t="s">
        <v>303</v>
      </c>
      <c r="D15" s="646"/>
      <c r="E15" s="646"/>
      <c r="F15" s="647"/>
      <c r="G15" s="435"/>
      <c r="H15" s="3"/>
      <c r="I15" s="6"/>
      <c r="J15" s="6"/>
      <c r="K15" s="4"/>
      <c r="L15" s="231"/>
      <c r="M15" s="232"/>
      <c r="N15" s="31"/>
      <c r="O15" s="232"/>
      <c r="P15" s="232"/>
      <c r="Q15" s="232"/>
      <c r="R15" s="2"/>
      <c r="S15" s="2"/>
      <c r="T15" s="597"/>
      <c r="U15" s="598"/>
      <c r="V15" s="599"/>
      <c r="W15" s="600"/>
      <c r="X15" s="599"/>
      <c r="Y15" s="35"/>
      <c r="Z15" s="35"/>
      <c r="AA15" s="3"/>
    </row>
    <row r="16" spans="2:27" s="238" customFormat="1" ht="19.5" customHeight="1">
      <c r="B16" s="166" t="s">
        <v>305</v>
      </c>
      <c r="C16" s="648" t="s">
        <v>306</v>
      </c>
      <c r="D16" s="649"/>
      <c r="E16" s="649"/>
      <c r="F16" s="650"/>
      <c r="G16" s="436" t="s">
        <v>21</v>
      </c>
      <c r="H16" s="437" t="s">
        <v>304</v>
      </c>
      <c r="I16" s="437" t="s">
        <v>344</v>
      </c>
      <c r="J16" s="438" t="s">
        <v>47</v>
      </c>
      <c r="K16" s="467" t="s">
        <v>17</v>
      </c>
      <c r="L16" s="468"/>
      <c r="M16" s="236">
        <f>O16</f>
        <v>3554686.67</v>
      </c>
      <c r="N16" s="237">
        <v>0</v>
      </c>
      <c r="O16" s="236">
        <f>P16+Q16+R16+S16</f>
        <v>3554686.67</v>
      </c>
      <c r="P16" s="236">
        <v>0</v>
      </c>
      <c r="Q16" s="236">
        <v>3554686.67</v>
      </c>
      <c r="R16" s="236">
        <v>0</v>
      </c>
      <c r="S16" s="236">
        <v>0</v>
      </c>
      <c r="T16" s="162" t="s">
        <v>16</v>
      </c>
      <c r="U16" s="439">
        <v>863</v>
      </c>
      <c r="V16" s="170">
        <v>1</v>
      </c>
      <c r="W16" s="205">
        <v>2000</v>
      </c>
      <c r="X16" s="170" t="s">
        <v>68</v>
      </c>
      <c r="Y16" s="111"/>
      <c r="Z16" s="111"/>
      <c r="AA16" s="112" t="s">
        <v>63</v>
      </c>
    </row>
    <row r="17" spans="2:27" s="238" customFormat="1" ht="28.5" customHeight="1">
      <c r="B17" s="235" t="s">
        <v>126</v>
      </c>
      <c r="C17" s="617" t="s">
        <v>123</v>
      </c>
      <c r="D17" s="618"/>
      <c r="E17" s="618"/>
      <c r="F17" s="619"/>
      <c r="G17" s="112" t="s">
        <v>21</v>
      </c>
      <c r="H17" s="235" t="s">
        <v>48</v>
      </c>
      <c r="I17" s="235" t="s">
        <v>127</v>
      </c>
      <c r="J17" s="235" t="s">
        <v>47</v>
      </c>
      <c r="K17" s="542" t="s">
        <v>109</v>
      </c>
      <c r="L17" s="468">
        <v>71534.3508</v>
      </c>
      <c r="M17" s="236">
        <f>O17</f>
        <v>596302.06</v>
      </c>
      <c r="N17" s="237">
        <v>0</v>
      </c>
      <c r="O17" s="236">
        <f>P17+Q17+R17+S17</f>
        <v>596302.06</v>
      </c>
      <c r="P17" s="236">
        <v>596302.06</v>
      </c>
      <c r="Q17" s="236">
        <v>0</v>
      </c>
      <c r="R17" s="236">
        <v>0</v>
      </c>
      <c r="S17" s="236">
        <v>0</v>
      </c>
      <c r="T17" s="162" t="s">
        <v>198</v>
      </c>
      <c r="U17" s="439">
        <v>1</v>
      </c>
      <c r="V17" s="170">
        <v>1</v>
      </c>
      <c r="W17" s="205">
        <v>2000</v>
      </c>
      <c r="X17" s="170" t="s">
        <v>68</v>
      </c>
      <c r="Y17" s="111"/>
      <c r="Z17" s="111"/>
      <c r="AA17" s="112" t="s">
        <v>63</v>
      </c>
    </row>
    <row r="18" spans="2:27" s="241" customFormat="1" ht="30.75" customHeight="1" thickBot="1">
      <c r="B18" s="469" t="s">
        <v>322</v>
      </c>
      <c r="C18" s="636" t="s">
        <v>347</v>
      </c>
      <c r="D18" s="637"/>
      <c r="E18" s="637"/>
      <c r="F18" s="638"/>
      <c r="G18" s="112" t="s">
        <v>323</v>
      </c>
      <c r="H18" s="235" t="s">
        <v>48</v>
      </c>
      <c r="I18" s="235" t="s">
        <v>342</v>
      </c>
      <c r="J18" s="235" t="s">
        <v>47</v>
      </c>
      <c r="K18" s="470" t="s">
        <v>324</v>
      </c>
      <c r="L18" s="471"/>
      <c r="M18" s="236">
        <f>O18</f>
        <v>596302.06</v>
      </c>
      <c r="N18" s="242">
        <v>1</v>
      </c>
      <c r="O18" s="236">
        <f>P18+Q18+R18+S18</f>
        <v>596302.06</v>
      </c>
      <c r="P18" s="243">
        <v>152226.06</v>
      </c>
      <c r="Q18" s="236">
        <v>222038</v>
      </c>
      <c r="R18" s="236">
        <v>222038</v>
      </c>
      <c r="S18" s="236">
        <v>0</v>
      </c>
      <c r="T18" s="162" t="s">
        <v>201</v>
      </c>
      <c r="U18" s="439">
        <v>1</v>
      </c>
      <c r="V18" s="170">
        <v>1</v>
      </c>
      <c r="W18" s="466">
        <v>475</v>
      </c>
      <c r="X18" s="170" t="s">
        <v>68</v>
      </c>
      <c r="Y18" s="472"/>
      <c r="Z18" s="472"/>
      <c r="AA18" s="473" t="s">
        <v>63</v>
      </c>
    </row>
    <row r="19" spans="2:27" ht="19.5" customHeight="1" thickBot="1">
      <c r="B19" s="22"/>
      <c r="C19" s="114"/>
      <c r="D19" s="114"/>
      <c r="E19" s="114"/>
      <c r="F19" s="114"/>
      <c r="G19" s="22"/>
      <c r="H19" s="22"/>
      <c r="I19" s="22"/>
      <c r="J19" s="47"/>
      <c r="K19" s="17" t="s">
        <v>12</v>
      </c>
      <c r="L19" s="17"/>
      <c r="M19" s="18">
        <f>SUM(M16:M18)</f>
        <v>4747290.79</v>
      </c>
      <c r="N19" s="46"/>
      <c r="O19" s="18">
        <f>SUM(O16:O18)</f>
        <v>4747290.79</v>
      </c>
      <c r="P19" s="18">
        <f>SUM(P16:P18)</f>
        <v>748528.1200000001</v>
      </c>
      <c r="Q19" s="18">
        <f>SUM(Q16:Q18)</f>
        <v>3776724.67</v>
      </c>
      <c r="R19" s="18">
        <f>SUM(R16:R18)</f>
        <v>222038</v>
      </c>
      <c r="S19" s="18">
        <f>SUM(S16:S18)</f>
        <v>0</v>
      </c>
      <c r="T19" s="22"/>
      <c r="U19" s="22"/>
      <c r="V19" s="22"/>
      <c r="X19" s="22"/>
      <c r="Y19" s="22"/>
      <c r="Z19" s="22"/>
      <c r="AA19" s="22"/>
    </row>
    <row r="20" ht="36" customHeight="1">
      <c r="N20" s="7"/>
    </row>
    <row r="21" spans="4:14" ht="36.75" customHeight="1">
      <c r="D21" s="80"/>
      <c r="N21" s="7"/>
    </row>
    <row r="22" ht="12.75">
      <c r="N22" s="7"/>
    </row>
    <row r="23" ht="12.75">
      <c r="N23" s="7"/>
    </row>
    <row r="24" spans="3:17" ht="12.75">
      <c r="C24" s="80"/>
      <c r="D24" s="244"/>
      <c r="E24" s="80"/>
      <c r="K24" s="45"/>
      <c r="L24" s="45"/>
      <c r="M24" s="84"/>
      <c r="N24" s="7"/>
      <c r="O24" s="108"/>
      <c r="P24" s="108"/>
      <c r="Q24" s="108"/>
    </row>
    <row r="25" spans="3:17" ht="12.75">
      <c r="C25" s="80"/>
      <c r="D25" s="244"/>
      <c r="E25" s="80"/>
      <c r="K25" s="45"/>
      <c r="L25" s="45"/>
      <c r="M25" s="84"/>
      <c r="N25" s="7"/>
      <c r="P25" s="106"/>
      <c r="Q25" s="108"/>
    </row>
    <row r="26" spans="11:27" ht="12.75">
      <c r="K26" s="45"/>
      <c r="L26" s="45"/>
      <c r="M26" s="245"/>
      <c r="P26" s="475"/>
      <c r="Q26" s="108"/>
      <c r="V26" s="627" t="s">
        <v>107</v>
      </c>
      <c r="W26" s="627"/>
      <c r="X26" s="627"/>
      <c r="Y26" s="627"/>
      <c r="Z26" s="627"/>
      <c r="AA26" s="627"/>
    </row>
    <row r="27" spans="11:27" ht="12.75">
      <c r="K27" s="45"/>
      <c r="L27" s="45"/>
      <c r="M27" s="84"/>
      <c r="V27" s="626" t="s">
        <v>19</v>
      </c>
      <c r="W27" s="626"/>
      <c r="X27" s="626"/>
      <c r="Y27" s="626"/>
      <c r="Z27" s="626"/>
      <c r="AA27" s="626"/>
    </row>
    <row r="28" spans="11:15" ht="12.75">
      <c r="K28" s="84"/>
      <c r="L28" s="84"/>
      <c r="M28" s="84"/>
      <c r="O28" s="80"/>
    </row>
  </sheetData>
  <sheetProtection/>
  <mergeCells count="26">
    <mergeCell ref="K10:P10"/>
    <mergeCell ref="K5:O5"/>
    <mergeCell ref="R7:U7"/>
    <mergeCell ref="K8:O8"/>
    <mergeCell ref="K9:O9"/>
    <mergeCell ref="B12:B13"/>
    <mergeCell ref="C12:F13"/>
    <mergeCell ref="G12:G13"/>
    <mergeCell ref="H12:H13"/>
    <mergeCell ref="I12:I13"/>
    <mergeCell ref="C17:F17"/>
    <mergeCell ref="V26:AA26"/>
    <mergeCell ref="V27:AA27"/>
    <mergeCell ref="C18:F18"/>
    <mergeCell ref="X12:X13"/>
    <mergeCell ref="Y12:Y13"/>
    <mergeCell ref="Z12:AA12"/>
    <mergeCell ref="C15:F15"/>
    <mergeCell ref="C16:F16"/>
    <mergeCell ref="K12:K13"/>
    <mergeCell ref="M12:M13"/>
    <mergeCell ref="N12:N13"/>
    <mergeCell ref="O12:S12"/>
    <mergeCell ref="T12:V12"/>
    <mergeCell ref="W12:W13"/>
    <mergeCell ref="J12:J13"/>
  </mergeCells>
  <printOptions horizontalCentered="1" verticalCentered="1"/>
  <pageMargins left="0.43" right="0.23" top="0.3" bottom="1.28" header="0" footer="0"/>
  <pageSetup horizontalDpi="600" verticalDpi="600" orientation="landscape" paperSize="5" scale="70" r:id="rId2"/>
  <drawing r:id="rId1"/>
</worksheet>
</file>

<file path=xl/worksheets/sheet3.xml><?xml version="1.0" encoding="utf-8"?>
<worksheet xmlns="http://schemas.openxmlformats.org/spreadsheetml/2006/main" xmlns:r="http://schemas.openxmlformats.org/officeDocument/2006/relationships">
  <dimension ref="B2:AB38"/>
  <sheetViews>
    <sheetView view="pageBreakPreview" zoomScaleSheetLayoutView="100" zoomScalePageLayoutView="0" workbookViewId="0" topLeftCell="F37">
      <selection activeCell="P26" sqref="P26"/>
    </sheetView>
  </sheetViews>
  <sheetFormatPr defaultColWidth="11.421875" defaultRowHeight="12.75"/>
  <cols>
    <col min="1" max="1" width="2.7109375" style="79" customWidth="1"/>
    <col min="2" max="2" width="9.7109375" style="79" customWidth="1"/>
    <col min="3" max="3" width="12.140625" style="79" customWidth="1"/>
    <col min="4" max="5" width="10.421875" style="79" customWidth="1"/>
    <col min="6" max="6" width="2.140625" style="79" customWidth="1"/>
    <col min="7" max="7" width="7.57421875" style="79" customWidth="1"/>
    <col min="8" max="8" width="5.7109375" style="79" customWidth="1"/>
    <col min="9" max="10" width="8.140625" style="79" customWidth="1"/>
    <col min="11" max="11" width="17.00390625" style="79" customWidth="1"/>
    <col min="12" max="12" width="21.7109375" style="79" hidden="1" customWidth="1"/>
    <col min="13" max="13" width="13.00390625" style="79" bestFit="1" customWidth="1"/>
    <col min="14" max="14" width="7.421875" style="79" customWidth="1"/>
    <col min="15" max="15" width="15.28125" style="79" customWidth="1"/>
    <col min="16" max="16" width="13.140625" style="79" customWidth="1"/>
    <col min="17" max="17" width="10.7109375" style="79" customWidth="1"/>
    <col min="18" max="18" width="7.421875" style="79" customWidth="1"/>
    <col min="19" max="19" width="11.8515625" style="79" customWidth="1"/>
    <col min="20" max="20" width="11.57421875" style="79" customWidth="1"/>
    <col min="21" max="21" width="8.57421875" style="79" customWidth="1"/>
    <col min="22" max="22" width="7.8515625" style="79" customWidth="1"/>
    <col min="23" max="23" width="9.421875" style="79" customWidth="1"/>
    <col min="24" max="24" width="7.28125" style="79" customWidth="1"/>
    <col min="25" max="25" width="9.140625" style="79" customWidth="1"/>
    <col min="26" max="26" width="5.57421875" style="229" customWidth="1"/>
    <col min="27" max="27" width="6.140625" style="229" customWidth="1"/>
    <col min="28" max="28" width="6.140625" style="79" customWidth="1"/>
    <col min="29" max="29" width="2.7109375" style="79" customWidth="1"/>
    <col min="30" max="16384" width="11.421875" style="79" customWidth="1"/>
  </cols>
  <sheetData>
    <row r="1" ht="11.25" customHeight="1" thickBot="1"/>
    <row r="2" spans="2:28" ht="12.75">
      <c r="B2" s="222"/>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4"/>
    </row>
    <row r="3" spans="2:28" ht="12.75">
      <c r="B3" s="225"/>
      <c r="C3" s="84"/>
      <c r="D3" s="84"/>
      <c r="E3" s="84"/>
      <c r="F3" s="84"/>
      <c r="G3" s="84"/>
      <c r="H3" s="84"/>
      <c r="I3" s="84"/>
      <c r="J3" s="84"/>
      <c r="K3" s="84"/>
      <c r="L3" s="84"/>
      <c r="M3" s="84"/>
      <c r="N3" s="84"/>
      <c r="O3" s="84"/>
      <c r="P3" s="84"/>
      <c r="Q3" s="84"/>
      <c r="R3" s="84"/>
      <c r="S3" s="84"/>
      <c r="T3" s="84"/>
      <c r="U3" s="84"/>
      <c r="V3" s="84"/>
      <c r="W3" s="84"/>
      <c r="X3" s="84"/>
      <c r="Y3" s="84"/>
      <c r="Z3" s="84"/>
      <c r="AA3" s="84"/>
      <c r="AB3" s="226"/>
    </row>
    <row r="4" spans="2:28" ht="15.75">
      <c r="B4" s="225"/>
      <c r="C4" s="309"/>
      <c r="D4" s="312" t="s">
        <v>220</v>
      </c>
      <c r="F4" s="23"/>
      <c r="G4" s="84"/>
      <c r="H4" s="309"/>
      <c r="I4" s="309"/>
      <c r="J4" s="309"/>
      <c r="K4" s="607" t="s">
        <v>27</v>
      </c>
      <c r="L4" s="607"/>
      <c r="M4" s="607"/>
      <c r="N4" s="607"/>
      <c r="O4" s="607"/>
      <c r="P4" s="309"/>
      <c r="Q4" s="309"/>
      <c r="R4" s="300" t="s">
        <v>110</v>
      </c>
      <c r="S4" s="23" t="s">
        <v>257</v>
      </c>
      <c r="T4" s="23"/>
      <c r="U4" s="309"/>
      <c r="V4" s="309"/>
      <c r="W4" s="309"/>
      <c r="X4" s="309"/>
      <c r="Y4" s="309"/>
      <c r="Z4" s="309"/>
      <c r="AA4" s="84"/>
      <c r="AB4" s="226"/>
    </row>
    <row r="5" spans="2:28" ht="15.75">
      <c r="B5" s="225"/>
      <c r="C5" s="309"/>
      <c r="D5" s="302" t="s">
        <v>108</v>
      </c>
      <c r="E5" s="23"/>
      <c r="F5" s="23"/>
      <c r="G5" s="33"/>
      <c r="H5" s="309"/>
      <c r="I5" s="309"/>
      <c r="J5" s="309"/>
      <c r="K5" s="607" t="s">
        <v>28</v>
      </c>
      <c r="L5" s="607"/>
      <c r="M5" s="607"/>
      <c r="N5" s="607"/>
      <c r="O5" s="607"/>
      <c r="P5" s="309"/>
      <c r="Q5" s="309"/>
      <c r="R5" s="309"/>
      <c r="S5" s="309"/>
      <c r="T5" s="309"/>
      <c r="U5" s="309"/>
      <c r="V5" s="309"/>
      <c r="W5" s="309"/>
      <c r="X5" s="309"/>
      <c r="Y5" s="309"/>
      <c r="Z5" s="309"/>
      <c r="AA5" s="84"/>
      <c r="AB5" s="226"/>
    </row>
    <row r="6" spans="2:28" ht="12.75">
      <c r="B6" s="225"/>
      <c r="C6" s="227"/>
      <c r="D6" s="302" t="s">
        <v>221</v>
      </c>
      <c r="E6" s="23"/>
      <c r="F6" s="302"/>
      <c r="G6" s="302"/>
      <c r="H6" s="227"/>
      <c r="I6" s="227"/>
      <c r="J6" s="227"/>
      <c r="K6" s="227" t="s">
        <v>29</v>
      </c>
      <c r="L6" s="299"/>
      <c r="M6" s="299"/>
      <c r="N6" s="299"/>
      <c r="O6" s="299"/>
      <c r="P6" s="227"/>
      <c r="Q6" s="227"/>
      <c r="R6" s="227"/>
      <c r="S6" s="227"/>
      <c r="T6" s="227"/>
      <c r="U6" s="227"/>
      <c r="V6" s="227"/>
      <c r="W6" s="227"/>
      <c r="X6" s="227"/>
      <c r="Y6" s="227"/>
      <c r="Z6" s="227"/>
      <c r="AA6" s="84"/>
      <c r="AB6" s="226"/>
    </row>
    <row r="7" spans="2:28" ht="12.75">
      <c r="B7" s="24"/>
      <c r="D7" s="302" t="s">
        <v>219</v>
      </c>
      <c r="E7" s="302" t="str">
        <f>'AGUA POTABLE 1'!E7</f>
        <v>31 DE ENERO 2014</v>
      </c>
      <c r="F7" s="23"/>
      <c r="G7" s="84"/>
      <c r="H7" s="84"/>
      <c r="I7" s="84"/>
      <c r="J7" s="84"/>
      <c r="K7" s="84"/>
      <c r="L7" s="84"/>
      <c r="M7" s="84"/>
      <c r="N7" s="84"/>
      <c r="O7" s="84"/>
      <c r="Q7" s="37"/>
      <c r="R7" s="608" t="s">
        <v>55</v>
      </c>
      <c r="S7" s="608"/>
      <c r="T7" s="608"/>
      <c r="U7" s="608"/>
      <c r="V7" s="608"/>
      <c r="W7" s="84"/>
      <c r="X7" s="84"/>
      <c r="Y7" s="84"/>
      <c r="Z7" s="84"/>
      <c r="AA7" s="84"/>
      <c r="AB7" s="226"/>
    </row>
    <row r="8" spans="2:28" ht="12.75">
      <c r="B8" s="24"/>
      <c r="C8" s="84"/>
      <c r="D8" s="302" t="s">
        <v>265</v>
      </c>
      <c r="E8" s="84"/>
      <c r="F8" s="23"/>
      <c r="G8" s="84"/>
      <c r="H8" s="33"/>
      <c r="I8" s="33"/>
      <c r="J8" s="33"/>
      <c r="K8" s="615" t="s">
        <v>217</v>
      </c>
      <c r="L8" s="615"/>
      <c r="M8" s="615"/>
      <c r="N8" s="615"/>
      <c r="O8" s="615"/>
      <c r="P8" s="33"/>
      <c r="Q8" s="33"/>
      <c r="R8" s="39" t="s">
        <v>64</v>
      </c>
      <c r="S8" s="38" t="s">
        <v>65</v>
      </c>
      <c r="T8" s="38"/>
      <c r="U8" s="84"/>
      <c r="V8" s="84"/>
      <c r="W8" s="84"/>
      <c r="X8" s="84"/>
      <c r="Y8" s="84"/>
      <c r="Z8" s="84"/>
      <c r="AA8" s="84"/>
      <c r="AB8" s="226"/>
    </row>
    <row r="9" spans="2:28" ht="12.75">
      <c r="B9" s="24"/>
      <c r="C9" s="84"/>
      <c r="D9" s="302" t="s">
        <v>266</v>
      </c>
      <c r="E9" s="23"/>
      <c r="F9" s="23"/>
      <c r="G9" s="84"/>
      <c r="H9" s="227"/>
      <c r="I9" s="227"/>
      <c r="J9" s="227"/>
      <c r="K9" s="613" t="s">
        <v>218</v>
      </c>
      <c r="L9" s="613"/>
      <c r="M9" s="613"/>
      <c r="N9" s="613"/>
      <c r="O9" s="613"/>
      <c r="P9" s="84"/>
      <c r="Q9" s="37"/>
      <c r="R9" s="39" t="s">
        <v>57</v>
      </c>
      <c r="S9" s="38" t="s">
        <v>66</v>
      </c>
      <c r="T9" s="38"/>
      <c r="U9" s="84"/>
      <c r="V9" s="37"/>
      <c r="W9" s="37"/>
      <c r="X9" s="84"/>
      <c r="Y9" s="84"/>
      <c r="Z9" s="84"/>
      <c r="AA9" s="84"/>
      <c r="AB9" s="226"/>
    </row>
    <row r="10" spans="2:28" ht="13.5" thickBot="1">
      <c r="B10" s="313"/>
      <c r="C10" s="228"/>
      <c r="D10" s="228"/>
      <c r="E10" s="228"/>
      <c r="F10" s="228"/>
      <c r="G10" s="228"/>
      <c r="H10" s="228"/>
      <c r="I10" s="228"/>
      <c r="J10" s="228"/>
      <c r="K10" s="614" t="s">
        <v>26</v>
      </c>
      <c r="L10" s="614"/>
      <c r="M10" s="614"/>
      <c r="N10" s="614"/>
      <c r="O10" s="614"/>
      <c r="P10" s="614"/>
      <c r="Q10" s="228"/>
      <c r="R10" s="228"/>
      <c r="S10" s="228"/>
      <c r="T10" s="228"/>
      <c r="U10" s="228"/>
      <c r="V10" s="25" t="s">
        <v>30</v>
      </c>
      <c r="W10" s="26">
        <v>3</v>
      </c>
      <c r="X10" s="26" t="s">
        <v>31</v>
      </c>
      <c r="Y10" s="26">
        <f>'LETRINAS 2'!X10</f>
        <v>12</v>
      </c>
      <c r="Z10" s="297"/>
      <c r="AA10" s="228"/>
      <c r="AB10" s="298"/>
    </row>
    <row r="11" spans="2:28" ht="3.75" customHeight="1" thickBot="1">
      <c r="B11" s="314"/>
      <c r="H11" s="84"/>
      <c r="I11" s="84"/>
      <c r="J11" s="84"/>
      <c r="K11" s="303"/>
      <c r="L11" s="303"/>
      <c r="M11" s="303"/>
      <c r="N11" s="303"/>
      <c r="O11" s="303"/>
      <c r="P11" s="303"/>
      <c r="Q11" s="84"/>
      <c r="R11" s="84"/>
      <c r="S11" s="84"/>
      <c r="T11" s="84"/>
      <c r="U11" s="84"/>
      <c r="V11" s="39"/>
      <c r="W11" s="301"/>
      <c r="X11" s="301"/>
      <c r="Y11" s="301"/>
      <c r="Z11" s="297"/>
      <c r="AA11" s="228"/>
      <c r="AB11" s="307"/>
    </row>
    <row r="12" spans="2:28" s="7" customFormat="1" ht="26.25" customHeight="1" thickBot="1">
      <c r="B12" s="641" t="s">
        <v>0</v>
      </c>
      <c r="C12" s="643" t="s">
        <v>1</v>
      </c>
      <c r="D12" s="639"/>
      <c r="E12" s="639"/>
      <c r="F12" s="644"/>
      <c r="G12" s="644" t="s">
        <v>2</v>
      </c>
      <c r="H12" s="641" t="s">
        <v>3</v>
      </c>
      <c r="I12" s="639" t="s">
        <v>4</v>
      </c>
      <c r="J12" s="641" t="s">
        <v>45</v>
      </c>
      <c r="K12" s="641" t="s">
        <v>5</v>
      </c>
      <c r="L12" s="333" t="s">
        <v>106</v>
      </c>
      <c r="M12" s="641" t="s">
        <v>6</v>
      </c>
      <c r="N12" s="639" t="s">
        <v>22</v>
      </c>
      <c r="O12" s="610" t="s">
        <v>7</v>
      </c>
      <c r="P12" s="611"/>
      <c r="Q12" s="611"/>
      <c r="R12" s="611"/>
      <c r="S12" s="612"/>
      <c r="T12" s="460"/>
      <c r="U12" s="639" t="s">
        <v>8</v>
      </c>
      <c r="V12" s="639"/>
      <c r="W12" s="639"/>
      <c r="X12" s="641" t="s">
        <v>9</v>
      </c>
      <c r="Y12" s="639" t="s">
        <v>40</v>
      </c>
      <c r="Z12" s="641" t="s">
        <v>10</v>
      </c>
      <c r="AA12" s="643" t="s">
        <v>73</v>
      </c>
      <c r="AB12" s="644"/>
    </row>
    <row r="13" spans="2:28" s="7" customFormat="1" ht="26.25" customHeight="1" thickBot="1">
      <c r="B13" s="642"/>
      <c r="C13" s="651"/>
      <c r="D13" s="652"/>
      <c r="E13" s="652"/>
      <c r="F13" s="640"/>
      <c r="G13" s="640"/>
      <c r="H13" s="642"/>
      <c r="I13" s="652"/>
      <c r="J13" s="642"/>
      <c r="K13" s="642"/>
      <c r="L13" s="334"/>
      <c r="M13" s="642"/>
      <c r="N13" s="640"/>
      <c r="O13" s="330" t="s">
        <v>12</v>
      </c>
      <c r="P13" s="330" t="s">
        <v>32</v>
      </c>
      <c r="Q13" s="330" t="s">
        <v>78</v>
      </c>
      <c r="R13" s="330" t="s">
        <v>79</v>
      </c>
      <c r="S13" s="330" t="s">
        <v>181</v>
      </c>
      <c r="T13" s="459" t="s">
        <v>331</v>
      </c>
      <c r="U13" s="330" t="s">
        <v>13</v>
      </c>
      <c r="V13" s="330" t="s">
        <v>14</v>
      </c>
      <c r="W13" s="335" t="s">
        <v>133</v>
      </c>
      <c r="X13" s="642"/>
      <c r="Y13" s="640"/>
      <c r="Z13" s="642"/>
      <c r="AA13" s="306" t="s">
        <v>62</v>
      </c>
      <c r="AB13" s="306" t="s">
        <v>56</v>
      </c>
    </row>
    <row r="14" spans="2:28" ht="3.75" customHeight="1" thickBot="1">
      <c r="B14" s="1"/>
      <c r="C14" s="22"/>
      <c r="D14" s="21"/>
      <c r="E14" s="21"/>
      <c r="F14" s="21"/>
      <c r="G14" s="1"/>
      <c r="H14" s="1"/>
      <c r="I14" s="1"/>
      <c r="J14" s="1"/>
      <c r="K14" s="1"/>
      <c r="L14" s="1"/>
      <c r="M14" s="1"/>
      <c r="N14" s="1"/>
      <c r="O14" s="5"/>
      <c r="P14" s="5"/>
      <c r="Q14" s="5"/>
      <c r="R14" s="5"/>
      <c r="S14" s="5"/>
      <c r="T14" s="5"/>
      <c r="U14" s="5"/>
      <c r="V14" s="5"/>
      <c r="W14" s="5"/>
      <c r="X14" s="5"/>
      <c r="Y14" s="5"/>
      <c r="Z14" s="34"/>
      <c r="AA14" s="34"/>
      <c r="AB14" s="5"/>
    </row>
    <row r="15" spans="2:28" ht="19.5" customHeight="1">
      <c r="B15" s="156"/>
      <c r="C15" s="623" t="s">
        <v>23</v>
      </c>
      <c r="D15" s="624"/>
      <c r="E15" s="624"/>
      <c r="F15" s="625"/>
      <c r="G15" s="230"/>
      <c r="H15" s="3"/>
      <c r="I15" s="6"/>
      <c r="J15" s="6"/>
      <c r="K15" s="4"/>
      <c r="L15" s="231"/>
      <c r="M15" s="232"/>
      <c r="N15" s="31"/>
      <c r="O15" s="232"/>
      <c r="P15" s="232"/>
      <c r="Q15" s="232"/>
      <c r="R15" s="2"/>
      <c r="S15" s="2"/>
      <c r="T15" s="2"/>
      <c r="U15" s="3"/>
      <c r="V15" s="233"/>
      <c r="W15" s="32"/>
      <c r="X15" s="234"/>
      <c r="Y15" s="32"/>
      <c r="Z15" s="35"/>
      <c r="AA15" s="35"/>
      <c r="AB15" s="3"/>
    </row>
    <row r="16" spans="2:28" s="238" customFormat="1" ht="19.5" customHeight="1">
      <c r="B16" s="120" t="s">
        <v>183</v>
      </c>
      <c r="C16" s="620" t="s">
        <v>199</v>
      </c>
      <c r="D16" s="621"/>
      <c r="E16" s="621"/>
      <c r="F16" s="622"/>
      <c r="G16" s="112" t="s">
        <v>21</v>
      </c>
      <c r="H16" s="235" t="s">
        <v>48</v>
      </c>
      <c r="I16" s="235" t="s">
        <v>216</v>
      </c>
      <c r="J16" s="235" t="s">
        <v>47</v>
      </c>
      <c r="K16" s="594" t="s">
        <v>172</v>
      </c>
      <c r="L16" s="239" t="e">
        <f>#REF!</f>
        <v>#REF!</v>
      </c>
      <c r="M16" s="236">
        <f aca="true" t="shared" si="0" ref="M16:M28">O16</f>
        <v>497929.19</v>
      </c>
      <c r="N16" s="237">
        <v>1</v>
      </c>
      <c r="O16" s="236">
        <f>R16+Q16+P16+S16+T16</f>
        <v>497929.19</v>
      </c>
      <c r="P16" s="236">
        <v>497929.19</v>
      </c>
      <c r="Q16" s="236">
        <v>0</v>
      </c>
      <c r="R16" s="236">
        <v>0</v>
      </c>
      <c r="S16" s="236">
        <v>0</v>
      </c>
      <c r="T16" s="236">
        <v>0</v>
      </c>
      <c r="U16" s="110" t="s">
        <v>16</v>
      </c>
      <c r="V16" s="439">
        <v>600</v>
      </c>
      <c r="W16" s="170">
        <v>1</v>
      </c>
      <c r="X16" s="205">
        <v>466</v>
      </c>
      <c r="Y16" s="170" t="s">
        <v>68</v>
      </c>
      <c r="Z16" s="111"/>
      <c r="AA16" s="111"/>
      <c r="AB16" s="112" t="s">
        <v>63</v>
      </c>
    </row>
    <row r="17" spans="2:28" s="238" customFormat="1" ht="19.5" customHeight="1">
      <c r="B17" s="120" t="s">
        <v>102</v>
      </c>
      <c r="C17" s="620" t="s">
        <v>129</v>
      </c>
      <c r="D17" s="621"/>
      <c r="E17" s="621"/>
      <c r="F17" s="622"/>
      <c r="G17" s="112" t="s">
        <v>21</v>
      </c>
      <c r="H17" s="235" t="s">
        <v>48</v>
      </c>
      <c r="I17" s="235" t="s">
        <v>76</v>
      </c>
      <c r="J17" s="235" t="s">
        <v>47</v>
      </c>
      <c r="K17" s="151" t="s">
        <v>43</v>
      </c>
      <c r="L17" s="239" t="e">
        <f>#REF!</f>
        <v>#REF!</v>
      </c>
      <c r="M17" s="236">
        <f t="shared" si="0"/>
        <v>800000</v>
      </c>
      <c r="N17" s="237">
        <v>0</v>
      </c>
      <c r="O17" s="236">
        <f>R17+Q17+P17+S17+T17</f>
        <v>800000</v>
      </c>
      <c r="P17" s="236">
        <v>800000</v>
      </c>
      <c r="Q17" s="236">
        <v>0</v>
      </c>
      <c r="R17" s="236">
        <v>0</v>
      </c>
      <c r="S17" s="236">
        <v>0</v>
      </c>
      <c r="T17" s="236">
        <v>0</v>
      </c>
      <c r="U17" s="110" t="s">
        <v>16</v>
      </c>
      <c r="V17" s="439">
        <v>900</v>
      </c>
      <c r="W17" s="170">
        <v>1</v>
      </c>
      <c r="X17" s="205">
        <v>330</v>
      </c>
      <c r="Y17" s="170" t="s">
        <v>68</v>
      </c>
      <c r="Z17" s="111"/>
      <c r="AA17" s="111" t="s">
        <v>63</v>
      </c>
      <c r="AB17" s="112"/>
    </row>
    <row r="18" spans="2:28" s="240" customFormat="1" ht="19.5" customHeight="1">
      <c r="B18" s="235" t="s">
        <v>97</v>
      </c>
      <c r="C18" s="617" t="s">
        <v>252</v>
      </c>
      <c r="D18" s="634"/>
      <c r="E18" s="634"/>
      <c r="F18" s="635"/>
      <c r="G18" s="112" t="s">
        <v>21</v>
      </c>
      <c r="H18" s="235" t="s">
        <v>48</v>
      </c>
      <c r="I18" s="235" t="s">
        <v>76</v>
      </c>
      <c r="J18" s="235" t="s">
        <v>47</v>
      </c>
      <c r="K18" s="463" t="s">
        <v>124</v>
      </c>
      <c r="L18" s="471"/>
      <c r="M18" s="236">
        <f t="shared" si="0"/>
        <v>482760.67</v>
      </c>
      <c r="N18" s="237">
        <v>1</v>
      </c>
      <c r="O18" s="236">
        <f>R18+Q18+P18+S18+T18</f>
        <v>482760.67</v>
      </c>
      <c r="P18" s="236">
        <v>482760.67</v>
      </c>
      <c r="Q18" s="236">
        <v>0</v>
      </c>
      <c r="R18" s="236">
        <v>0</v>
      </c>
      <c r="S18" s="236">
        <v>0</v>
      </c>
      <c r="T18" s="236">
        <v>0</v>
      </c>
      <c r="U18" s="162" t="s">
        <v>16</v>
      </c>
      <c r="V18" s="439">
        <v>807.95</v>
      </c>
      <c r="W18" s="170">
        <v>1</v>
      </c>
      <c r="X18" s="205">
        <v>87</v>
      </c>
      <c r="Y18" s="170" t="s">
        <v>68</v>
      </c>
      <c r="Z18" s="111"/>
      <c r="AA18" s="111"/>
      <c r="AB18" s="112" t="s">
        <v>63</v>
      </c>
    </row>
    <row r="19" spans="2:28" s="241" customFormat="1" ht="19.5" customHeight="1">
      <c r="B19" s="235" t="s">
        <v>130</v>
      </c>
      <c r="C19" s="617" t="s">
        <v>252</v>
      </c>
      <c r="D19" s="634"/>
      <c r="E19" s="634"/>
      <c r="F19" s="635"/>
      <c r="G19" s="112" t="s">
        <v>21</v>
      </c>
      <c r="H19" s="235" t="s">
        <v>48</v>
      </c>
      <c r="I19" s="235" t="s">
        <v>76</v>
      </c>
      <c r="J19" s="235" t="s">
        <v>47</v>
      </c>
      <c r="K19" s="463" t="s">
        <v>125</v>
      </c>
      <c r="L19" s="471" t="e">
        <f>#REF!</f>
        <v>#REF!</v>
      </c>
      <c r="M19" s="236">
        <f t="shared" si="0"/>
        <v>642791.79</v>
      </c>
      <c r="N19" s="237">
        <v>1</v>
      </c>
      <c r="O19" s="236">
        <f>R19+Q19+P19+S19+T19</f>
        <v>642791.79</v>
      </c>
      <c r="P19" s="236">
        <v>642791.79</v>
      </c>
      <c r="Q19" s="236">
        <v>0</v>
      </c>
      <c r="R19" s="236">
        <v>0</v>
      </c>
      <c r="S19" s="236">
        <v>0</v>
      </c>
      <c r="T19" s="236">
        <v>0</v>
      </c>
      <c r="U19" s="162" t="s">
        <v>16</v>
      </c>
      <c r="V19" s="148">
        <v>797</v>
      </c>
      <c r="W19" s="170">
        <v>1</v>
      </c>
      <c r="X19" s="205">
        <v>75</v>
      </c>
      <c r="Y19" s="170" t="s">
        <v>68</v>
      </c>
      <c r="Z19" s="111"/>
      <c r="AA19" s="111"/>
      <c r="AB19" s="112" t="s">
        <v>63</v>
      </c>
    </row>
    <row r="20" spans="2:28" s="241" customFormat="1" ht="19.5" customHeight="1">
      <c r="B20" s="235" t="s">
        <v>131</v>
      </c>
      <c r="C20" s="617" t="s">
        <v>252</v>
      </c>
      <c r="D20" s="634"/>
      <c r="E20" s="634"/>
      <c r="F20" s="635"/>
      <c r="G20" s="112" t="s">
        <v>21</v>
      </c>
      <c r="H20" s="235" t="s">
        <v>48</v>
      </c>
      <c r="I20" s="235" t="s">
        <v>76</v>
      </c>
      <c r="J20" s="235" t="s">
        <v>47</v>
      </c>
      <c r="K20" s="463" t="s">
        <v>98</v>
      </c>
      <c r="L20" s="471">
        <v>643953.34</v>
      </c>
      <c r="M20" s="236">
        <f t="shared" si="0"/>
        <v>492611.24</v>
      </c>
      <c r="N20" s="237">
        <v>1</v>
      </c>
      <c r="O20" s="236">
        <f>R20+Q20+P20+S20+T20</f>
        <v>492611.24</v>
      </c>
      <c r="P20" s="236">
        <v>492611.24</v>
      </c>
      <c r="Q20" s="236">
        <v>0</v>
      </c>
      <c r="R20" s="236">
        <v>0</v>
      </c>
      <c r="S20" s="236">
        <v>0</v>
      </c>
      <c r="T20" s="236">
        <v>0</v>
      </c>
      <c r="U20" s="162" t="s">
        <v>16</v>
      </c>
      <c r="V20" s="439">
        <v>727</v>
      </c>
      <c r="W20" s="170">
        <v>1</v>
      </c>
      <c r="X20" s="205">
        <v>70</v>
      </c>
      <c r="Y20" s="170" t="s">
        <v>68</v>
      </c>
      <c r="Z20" s="111"/>
      <c r="AA20" s="111"/>
      <c r="AB20" s="112" t="s">
        <v>63</v>
      </c>
    </row>
    <row r="21" spans="2:28" s="241" customFormat="1" ht="19.5" customHeight="1">
      <c r="B21" s="469" t="s">
        <v>192</v>
      </c>
      <c r="C21" s="636" t="s">
        <v>177</v>
      </c>
      <c r="D21" s="637"/>
      <c r="E21" s="637"/>
      <c r="F21" s="638"/>
      <c r="G21" s="473" t="s">
        <v>21</v>
      </c>
      <c r="H21" s="469" t="s">
        <v>48</v>
      </c>
      <c r="I21" s="235" t="s">
        <v>128</v>
      </c>
      <c r="J21" s="235" t="s">
        <v>47</v>
      </c>
      <c r="K21" s="470" t="s">
        <v>178</v>
      </c>
      <c r="L21" s="471"/>
      <c r="M21" s="236">
        <f t="shared" si="0"/>
        <v>1498050</v>
      </c>
      <c r="N21" s="242">
        <v>0</v>
      </c>
      <c r="O21" s="236">
        <f>R21+Q21+P21+S21+T21</f>
        <v>1498050</v>
      </c>
      <c r="P21" s="243">
        <v>0</v>
      </c>
      <c r="Q21" s="236">
        <v>0</v>
      </c>
      <c r="R21" s="236">
        <v>0</v>
      </c>
      <c r="S21" s="243">
        <v>1498050</v>
      </c>
      <c r="T21" s="462">
        <v>0</v>
      </c>
      <c r="U21" s="476" t="s">
        <v>201</v>
      </c>
      <c r="V21" s="514">
        <v>1</v>
      </c>
      <c r="W21" s="601">
        <v>1</v>
      </c>
      <c r="X21" s="602">
        <v>2000</v>
      </c>
      <c r="Y21" s="601" t="s">
        <v>68</v>
      </c>
      <c r="Z21" s="472"/>
      <c r="AA21" s="472" t="s">
        <v>63</v>
      </c>
      <c r="AB21" s="473"/>
    </row>
    <row r="22" spans="2:28" s="241" customFormat="1" ht="19.5" customHeight="1">
      <c r="B22" s="469" t="s">
        <v>132</v>
      </c>
      <c r="C22" s="636" t="s">
        <v>253</v>
      </c>
      <c r="D22" s="637"/>
      <c r="E22" s="637"/>
      <c r="F22" s="638"/>
      <c r="G22" s="473" t="s">
        <v>21</v>
      </c>
      <c r="H22" s="469" t="s">
        <v>48</v>
      </c>
      <c r="I22" s="235" t="s">
        <v>76</v>
      </c>
      <c r="J22" s="235" t="s">
        <v>47</v>
      </c>
      <c r="K22" s="470" t="s">
        <v>186</v>
      </c>
      <c r="L22" s="471"/>
      <c r="M22" s="236">
        <f t="shared" si="0"/>
        <v>970000</v>
      </c>
      <c r="N22" s="242">
        <v>0</v>
      </c>
      <c r="O22" s="236">
        <f>R22+Q22+P22+S22+T22</f>
        <v>970000</v>
      </c>
      <c r="P22" s="243">
        <v>970000</v>
      </c>
      <c r="Q22" s="236">
        <v>0</v>
      </c>
      <c r="R22" s="236">
        <v>0</v>
      </c>
      <c r="S22" s="236">
        <v>0</v>
      </c>
      <c r="T22" s="462">
        <v>0</v>
      </c>
      <c r="U22" s="476" t="s">
        <v>16</v>
      </c>
      <c r="V22" s="514">
        <v>1287</v>
      </c>
      <c r="W22" s="601">
        <v>1</v>
      </c>
      <c r="X22" s="450">
        <v>565</v>
      </c>
      <c r="Y22" s="601" t="s">
        <v>68</v>
      </c>
      <c r="Z22" s="472"/>
      <c r="AA22" s="472" t="s">
        <v>63</v>
      </c>
      <c r="AB22" s="473"/>
    </row>
    <row r="23" spans="2:28" s="241" customFormat="1" ht="19.5" customHeight="1">
      <c r="B23" s="469" t="s">
        <v>338</v>
      </c>
      <c r="C23" s="636" t="s">
        <v>252</v>
      </c>
      <c r="D23" s="637"/>
      <c r="E23" s="637"/>
      <c r="F23" s="638"/>
      <c r="G23" s="473" t="s">
        <v>21</v>
      </c>
      <c r="H23" s="469" t="s">
        <v>48</v>
      </c>
      <c r="I23" s="235" t="s">
        <v>345</v>
      </c>
      <c r="J23" s="235" t="s">
        <v>47</v>
      </c>
      <c r="K23" s="470" t="s">
        <v>319</v>
      </c>
      <c r="L23" s="471"/>
      <c r="M23" s="236">
        <f t="shared" si="0"/>
        <v>350000</v>
      </c>
      <c r="N23" s="242">
        <v>0</v>
      </c>
      <c r="O23" s="236">
        <f>R23+Q23+P23+S23+T23</f>
        <v>350000</v>
      </c>
      <c r="P23" s="243">
        <v>350000</v>
      </c>
      <c r="Q23" s="236">
        <v>0</v>
      </c>
      <c r="R23" s="236">
        <v>0</v>
      </c>
      <c r="S23" s="236">
        <v>0</v>
      </c>
      <c r="T23" s="462">
        <v>0</v>
      </c>
      <c r="U23" s="476" t="s">
        <v>16</v>
      </c>
      <c r="V23" s="514">
        <v>580</v>
      </c>
      <c r="W23" s="603">
        <v>1</v>
      </c>
      <c r="X23" s="450">
        <v>474</v>
      </c>
      <c r="Y23" s="601" t="s">
        <v>68</v>
      </c>
      <c r="Z23" s="472"/>
      <c r="AA23" s="472" t="s">
        <v>63</v>
      </c>
      <c r="AB23" s="473"/>
    </row>
    <row r="24" spans="2:28" s="241" customFormat="1" ht="19.5" customHeight="1">
      <c r="B24" s="469" t="s">
        <v>329</v>
      </c>
      <c r="C24" s="617" t="s">
        <v>330</v>
      </c>
      <c r="D24" s="618"/>
      <c r="E24" s="618"/>
      <c r="F24" s="619"/>
      <c r="G24" s="473" t="s">
        <v>21</v>
      </c>
      <c r="H24" s="469" t="s">
        <v>48</v>
      </c>
      <c r="I24" s="235" t="s">
        <v>128</v>
      </c>
      <c r="J24" s="235" t="s">
        <v>47</v>
      </c>
      <c r="K24" s="491" t="s">
        <v>333</v>
      </c>
      <c r="L24" s="471"/>
      <c r="M24" s="236">
        <f t="shared" si="0"/>
        <v>400000</v>
      </c>
      <c r="N24" s="242">
        <v>0</v>
      </c>
      <c r="O24" s="236">
        <f>R24+Q24+P24+S24+T24</f>
        <v>400000</v>
      </c>
      <c r="P24" s="243">
        <v>0</v>
      </c>
      <c r="Q24" s="236">
        <v>0</v>
      </c>
      <c r="R24" s="236">
        <v>0</v>
      </c>
      <c r="S24" s="236">
        <v>0</v>
      </c>
      <c r="T24" s="462">
        <v>400000</v>
      </c>
      <c r="U24" s="476" t="s">
        <v>332</v>
      </c>
      <c r="V24" s="514">
        <v>1</v>
      </c>
      <c r="W24" s="603">
        <v>1</v>
      </c>
      <c r="X24" s="205">
        <v>442</v>
      </c>
      <c r="Y24" s="601" t="s">
        <v>208</v>
      </c>
      <c r="Z24" s="472"/>
      <c r="AA24" s="472" t="s">
        <v>63</v>
      </c>
      <c r="AB24" s="473"/>
    </row>
    <row r="25" spans="2:28" s="241" customFormat="1" ht="19.5" customHeight="1">
      <c r="B25" s="469" t="s">
        <v>363</v>
      </c>
      <c r="C25" s="617" t="s">
        <v>364</v>
      </c>
      <c r="D25" s="618"/>
      <c r="E25" s="618"/>
      <c r="F25" s="619"/>
      <c r="G25" s="473" t="s">
        <v>21</v>
      </c>
      <c r="H25" s="469" t="s">
        <v>48</v>
      </c>
      <c r="I25" s="235" t="s">
        <v>128</v>
      </c>
      <c r="J25" s="235" t="s">
        <v>47</v>
      </c>
      <c r="K25" s="543" t="s">
        <v>365</v>
      </c>
      <c r="L25" s="471"/>
      <c r="M25" s="236">
        <f t="shared" si="0"/>
        <v>80000</v>
      </c>
      <c r="N25" s="242">
        <v>0</v>
      </c>
      <c r="O25" s="236">
        <f>R25+Q25+P25+S25+T25</f>
        <v>80000</v>
      </c>
      <c r="P25" s="243">
        <v>80000</v>
      </c>
      <c r="Q25" s="236">
        <v>0</v>
      </c>
      <c r="R25" s="236">
        <v>0</v>
      </c>
      <c r="S25" s="236">
        <v>0</v>
      </c>
      <c r="T25" s="462">
        <v>0</v>
      </c>
      <c r="U25" s="476" t="s">
        <v>242</v>
      </c>
      <c r="V25" s="514">
        <v>100</v>
      </c>
      <c r="W25" s="603">
        <v>1</v>
      </c>
      <c r="X25" s="205">
        <v>2000</v>
      </c>
      <c r="Y25" s="601" t="s">
        <v>68</v>
      </c>
      <c r="Z25" s="472"/>
      <c r="AA25" s="472" t="s">
        <v>63</v>
      </c>
      <c r="AB25" s="473"/>
    </row>
    <row r="26" spans="2:28" s="241" customFormat="1" ht="19.5" customHeight="1">
      <c r="B26" s="548" t="s">
        <v>407</v>
      </c>
      <c r="C26" s="617" t="s">
        <v>405</v>
      </c>
      <c r="D26" s="618"/>
      <c r="E26" s="618"/>
      <c r="F26" s="619"/>
      <c r="G26" s="549" t="s">
        <v>21</v>
      </c>
      <c r="H26" s="548" t="s">
        <v>48</v>
      </c>
      <c r="I26" s="235" t="s">
        <v>128</v>
      </c>
      <c r="J26" s="235" t="s">
        <v>47</v>
      </c>
      <c r="K26" s="593" t="s">
        <v>388</v>
      </c>
      <c r="L26" s="471"/>
      <c r="M26" s="236">
        <f t="shared" si="0"/>
        <v>400000</v>
      </c>
      <c r="N26" s="550">
        <v>0</v>
      </c>
      <c r="O26" s="236">
        <f>R26+Q26+P26+S26+T26</f>
        <v>400000</v>
      </c>
      <c r="P26" s="551">
        <v>400000</v>
      </c>
      <c r="Q26" s="236">
        <v>0</v>
      </c>
      <c r="R26" s="236">
        <v>0</v>
      </c>
      <c r="S26" s="236">
        <v>0</v>
      </c>
      <c r="T26" s="551">
        <v>0</v>
      </c>
      <c r="U26" s="494" t="s">
        <v>16</v>
      </c>
      <c r="V26" s="553">
        <v>889.5</v>
      </c>
      <c r="W26" s="604">
        <v>1</v>
      </c>
      <c r="X26" s="205">
        <v>413</v>
      </c>
      <c r="Y26" s="601" t="s">
        <v>68</v>
      </c>
      <c r="Z26" s="552"/>
      <c r="AA26" s="552" t="s">
        <v>63</v>
      </c>
      <c r="AB26" s="549"/>
    </row>
    <row r="27" spans="2:28" s="241" customFormat="1" ht="19.5" customHeight="1">
      <c r="B27" s="469" t="s">
        <v>408</v>
      </c>
      <c r="C27" s="617" t="s">
        <v>406</v>
      </c>
      <c r="D27" s="618"/>
      <c r="E27" s="618"/>
      <c r="F27" s="619"/>
      <c r="G27" s="473" t="s">
        <v>21</v>
      </c>
      <c r="H27" s="469" t="s">
        <v>48</v>
      </c>
      <c r="I27" s="235" t="s">
        <v>128</v>
      </c>
      <c r="J27" s="235" t="s">
        <v>47</v>
      </c>
      <c r="K27" s="545" t="s">
        <v>409</v>
      </c>
      <c r="L27" s="471"/>
      <c r="M27" s="236">
        <f t="shared" si="0"/>
        <v>1255917.59</v>
      </c>
      <c r="N27" s="242">
        <v>0</v>
      </c>
      <c r="O27" s="236">
        <f>R27+Q27+P27+S27+T27</f>
        <v>1255917.59</v>
      </c>
      <c r="P27" s="243">
        <v>1255917.59</v>
      </c>
      <c r="Q27" s="236">
        <v>0</v>
      </c>
      <c r="R27" s="236">
        <v>0</v>
      </c>
      <c r="S27" s="236">
        <v>0</v>
      </c>
      <c r="T27" s="462">
        <v>0</v>
      </c>
      <c r="U27" s="476" t="s">
        <v>421</v>
      </c>
      <c r="V27" s="514">
        <v>1</v>
      </c>
      <c r="W27" s="603">
        <v>1</v>
      </c>
      <c r="X27" s="571">
        <v>83</v>
      </c>
      <c r="Y27" s="601" t="s">
        <v>68</v>
      </c>
      <c r="Z27" s="472"/>
      <c r="AA27" s="472"/>
      <c r="AB27" s="473" t="s">
        <v>63</v>
      </c>
    </row>
    <row r="28" spans="2:28" s="241" customFormat="1" ht="19.5" customHeight="1" thickBot="1">
      <c r="B28" s="469" t="s">
        <v>433</v>
      </c>
      <c r="C28" s="617" t="s">
        <v>434</v>
      </c>
      <c r="D28" s="618"/>
      <c r="E28" s="618"/>
      <c r="F28" s="619"/>
      <c r="G28" s="473" t="s">
        <v>21</v>
      </c>
      <c r="H28" s="469" t="s">
        <v>48</v>
      </c>
      <c r="I28" s="235" t="s">
        <v>435</v>
      </c>
      <c r="J28" s="235" t="s">
        <v>47</v>
      </c>
      <c r="K28" s="545" t="s">
        <v>193</v>
      </c>
      <c r="L28" s="471"/>
      <c r="M28" s="236">
        <f t="shared" si="0"/>
        <v>929702.64</v>
      </c>
      <c r="N28" s="242">
        <v>0</v>
      </c>
      <c r="O28" s="236">
        <f>R28+Q28+P28+S28+T28</f>
        <v>929702.64</v>
      </c>
      <c r="P28" s="243"/>
      <c r="Q28" s="236">
        <v>929702.64</v>
      </c>
      <c r="R28" s="236">
        <v>0</v>
      </c>
      <c r="S28" s="236">
        <v>0</v>
      </c>
      <c r="T28" s="462">
        <v>0</v>
      </c>
      <c r="U28" s="476" t="s">
        <v>432</v>
      </c>
      <c r="V28" s="514">
        <v>1</v>
      </c>
      <c r="W28" s="603">
        <v>1</v>
      </c>
      <c r="X28" s="605">
        <v>70</v>
      </c>
      <c r="Y28" s="601" t="s">
        <v>68</v>
      </c>
      <c r="Z28" s="472"/>
      <c r="AA28" s="472"/>
      <c r="AB28" s="473" t="s">
        <v>63</v>
      </c>
    </row>
    <row r="29" spans="2:28" ht="13.5" thickBot="1">
      <c r="B29" s="22"/>
      <c r="C29" s="114"/>
      <c r="D29" s="114"/>
      <c r="E29" s="114"/>
      <c r="F29" s="114"/>
      <c r="G29" s="22"/>
      <c r="H29" s="22"/>
      <c r="I29" s="22"/>
      <c r="J29" s="47"/>
      <c r="K29" s="17" t="s">
        <v>12</v>
      </c>
      <c r="L29" s="17"/>
      <c r="M29" s="18">
        <f>SUM(M16:M28)</f>
        <v>8799763.12</v>
      </c>
      <c r="N29" s="46"/>
      <c r="O29" s="18">
        <f>SUM(O16:O28)</f>
        <v>8799763.12</v>
      </c>
      <c r="P29" s="18">
        <f>SUM(P16:P28)</f>
        <v>5972010.4799999995</v>
      </c>
      <c r="Q29" s="18">
        <f>SUM(Q16:Q28)</f>
        <v>929702.64</v>
      </c>
      <c r="R29" s="18">
        <f>SUM(R16:R28)</f>
        <v>0</v>
      </c>
      <c r="S29" s="18">
        <f>SUM(S16:S28)</f>
        <v>1498050</v>
      </c>
      <c r="T29" s="18">
        <f>SUM(T15:T28)</f>
        <v>400000</v>
      </c>
      <c r="U29" s="22"/>
      <c r="V29" s="22"/>
      <c r="W29" s="22"/>
      <c r="Y29" s="22"/>
      <c r="Z29" s="22"/>
      <c r="AA29" s="22"/>
      <c r="AB29" s="22"/>
    </row>
    <row r="30" ht="13.5" customHeight="1">
      <c r="N30" s="7"/>
    </row>
    <row r="31" spans="14:16" ht="12.75">
      <c r="N31" s="7"/>
      <c r="P31" s="71"/>
    </row>
    <row r="32" spans="14:16" ht="12.75">
      <c r="N32" s="7"/>
      <c r="P32" s="108"/>
    </row>
    <row r="33" spans="14:16" ht="12.75">
      <c r="N33" s="7"/>
      <c r="P33" s="591"/>
    </row>
    <row r="34" spans="3:17" ht="12.75">
      <c r="C34" s="80"/>
      <c r="D34" s="244"/>
      <c r="E34" s="80"/>
      <c r="K34" s="45"/>
      <c r="L34" s="45"/>
      <c r="M34" s="84"/>
      <c r="N34" s="7"/>
      <c r="O34" s="108"/>
      <c r="P34" s="108"/>
      <c r="Q34" s="108"/>
    </row>
    <row r="35" spans="3:14" ht="12.75">
      <c r="C35" s="80"/>
      <c r="D35" s="244"/>
      <c r="E35" s="80"/>
      <c r="K35" s="45"/>
      <c r="L35" s="45"/>
      <c r="M35" s="84"/>
      <c r="N35" s="7"/>
    </row>
    <row r="36" spans="11:28" ht="12.75">
      <c r="K36" s="45"/>
      <c r="L36" s="45"/>
      <c r="M36" s="245"/>
      <c r="P36" s="108"/>
      <c r="W36" s="627" t="s">
        <v>107</v>
      </c>
      <c r="X36" s="627"/>
      <c r="Y36" s="627"/>
      <c r="Z36" s="627"/>
      <c r="AA36" s="627"/>
      <c r="AB36" s="627"/>
    </row>
    <row r="37" spans="11:28" ht="12.75">
      <c r="K37" s="45"/>
      <c r="L37" s="45"/>
      <c r="M37" s="84"/>
      <c r="W37" s="626" t="s">
        <v>19</v>
      </c>
      <c r="X37" s="626"/>
      <c r="Y37" s="626"/>
      <c r="Z37" s="626"/>
      <c r="AA37" s="626"/>
      <c r="AB37" s="626"/>
    </row>
    <row r="38" spans="11:13" ht="12.75">
      <c r="K38" s="84"/>
      <c r="L38" s="84"/>
      <c r="M38" s="84"/>
    </row>
  </sheetData>
  <sheetProtection/>
  <mergeCells count="37">
    <mergeCell ref="K10:P10"/>
    <mergeCell ref="O12:S12"/>
    <mergeCell ref="K4:O4"/>
    <mergeCell ref="K5:O5"/>
    <mergeCell ref="R7:V7"/>
    <mergeCell ref="K8:O8"/>
    <mergeCell ref="K9:O9"/>
    <mergeCell ref="B12:B13"/>
    <mergeCell ref="AA12:AB12"/>
    <mergeCell ref="C12:F13"/>
    <mergeCell ref="Z12:Z13"/>
    <mergeCell ref="Y12:Y13"/>
    <mergeCell ref="U12:W12"/>
    <mergeCell ref="N12:N13"/>
    <mergeCell ref="X12:X13"/>
    <mergeCell ref="J12:J13"/>
    <mergeCell ref="C16:F16"/>
    <mergeCell ref="C17:F17"/>
    <mergeCell ref="M12:M13"/>
    <mergeCell ref="K12:K13"/>
    <mergeCell ref="C15:F15"/>
    <mergeCell ref="I12:I13"/>
    <mergeCell ref="G12:G13"/>
    <mergeCell ref="H12:H13"/>
    <mergeCell ref="W37:AB37"/>
    <mergeCell ref="W36:AB36"/>
    <mergeCell ref="C19:F19"/>
    <mergeCell ref="C20:F20"/>
    <mergeCell ref="C18:F18"/>
    <mergeCell ref="C22:F22"/>
    <mergeCell ref="C21:F21"/>
    <mergeCell ref="C23:F23"/>
    <mergeCell ref="C28:F28"/>
    <mergeCell ref="C24:F24"/>
    <mergeCell ref="C25:F25"/>
    <mergeCell ref="C26:F26"/>
    <mergeCell ref="C27:F27"/>
  </mergeCells>
  <printOptions horizontalCentered="1" verticalCentered="1"/>
  <pageMargins left="0.66" right="0.1968503937007874" top="0.1968503937007874" bottom="0" header="0.2362204724409449" footer="0"/>
  <pageSetup horizontalDpi="600" verticalDpi="600" orientation="landscape" paperSize="5" scale="68" r:id="rId2"/>
  <drawing r:id="rId1"/>
</worksheet>
</file>

<file path=xl/worksheets/sheet4.xml><?xml version="1.0" encoding="utf-8"?>
<worksheet xmlns="http://schemas.openxmlformats.org/spreadsheetml/2006/main" xmlns:r="http://schemas.openxmlformats.org/officeDocument/2006/relationships">
  <dimension ref="A2:Y32"/>
  <sheetViews>
    <sheetView view="pageBreakPreview" zoomScaleSheetLayoutView="100" zoomScalePageLayoutView="0" workbookViewId="0" topLeftCell="E1">
      <selection activeCell="M27" sqref="M27:M28"/>
    </sheetView>
  </sheetViews>
  <sheetFormatPr defaultColWidth="11.421875" defaultRowHeight="12.75"/>
  <cols>
    <col min="1" max="1" width="2.57421875" style="79" customWidth="1"/>
    <col min="2" max="2" width="11.7109375" style="79" customWidth="1"/>
    <col min="3" max="5" width="10.7109375" style="79" customWidth="1"/>
    <col min="6" max="6" width="7.28125" style="79" customWidth="1"/>
    <col min="7" max="7" width="8.140625" style="79" customWidth="1"/>
    <col min="8" max="8" width="5.7109375" style="79" customWidth="1"/>
    <col min="9" max="9" width="8.140625" style="79" customWidth="1"/>
    <col min="10" max="10" width="6.57421875" style="79" customWidth="1"/>
    <col min="11" max="11" width="19.00390625" style="79" customWidth="1"/>
    <col min="12" max="12" width="13.421875" style="79" customWidth="1"/>
    <col min="13" max="13" width="7.421875" style="79" customWidth="1"/>
    <col min="14" max="15" width="12.7109375" style="79" customWidth="1"/>
    <col min="16" max="16" width="13.00390625" style="79" customWidth="1"/>
    <col min="17" max="17" width="11.421875" style="79" customWidth="1"/>
    <col min="18" max="18" width="8.57421875" style="79" customWidth="1"/>
    <col min="19" max="19" width="12.8515625" style="79" customWidth="1"/>
    <col min="20" max="20" width="9.421875" style="79" customWidth="1"/>
    <col min="21" max="21" width="11.00390625" style="79" customWidth="1"/>
    <col min="22" max="22" width="9.140625" style="79" customWidth="1"/>
    <col min="23" max="23" width="9.00390625" style="79" customWidth="1"/>
    <col min="24" max="25" width="6.140625" style="79" customWidth="1"/>
    <col min="26" max="26" width="2.00390625" style="79" customWidth="1"/>
    <col min="27" max="16384" width="11.421875" style="79" customWidth="1"/>
  </cols>
  <sheetData>
    <row r="1" ht="11.25" customHeight="1" thickBot="1"/>
    <row r="2" spans="2:25" ht="12.75">
      <c r="B2" s="222"/>
      <c r="C2" s="223"/>
      <c r="D2" s="223"/>
      <c r="E2" s="223"/>
      <c r="F2" s="223"/>
      <c r="G2" s="223"/>
      <c r="H2" s="223"/>
      <c r="I2" s="223"/>
      <c r="J2" s="223"/>
      <c r="K2" s="223"/>
      <c r="L2" s="223"/>
      <c r="M2" s="223"/>
      <c r="N2" s="223"/>
      <c r="O2" s="223"/>
      <c r="P2" s="223"/>
      <c r="Q2" s="223"/>
      <c r="R2" s="223"/>
      <c r="S2" s="223"/>
      <c r="T2" s="223"/>
      <c r="U2" s="223"/>
      <c r="V2" s="223"/>
      <c r="W2" s="223"/>
      <c r="X2" s="223"/>
      <c r="Y2" s="224"/>
    </row>
    <row r="3" spans="2:25" ht="12.75">
      <c r="B3" s="225"/>
      <c r="C3" s="84"/>
      <c r="D3" s="84"/>
      <c r="E3" s="84"/>
      <c r="F3" s="84"/>
      <c r="G3" s="84"/>
      <c r="H3" s="84"/>
      <c r="I3" s="84"/>
      <c r="J3" s="84"/>
      <c r="K3" s="84"/>
      <c r="L3" s="84"/>
      <c r="M3" s="84"/>
      <c r="N3" s="84"/>
      <c r="O3" s="84"/>
      <c r="P3" s="84"/>
      <c r="Q3" s="84"/>
      <c r="R3" s="84"/>
      <c r="S3" s="84"/>
      <c r="T3" s="84"/>
      <c r="U3" s="84"/>
      <c r="V3" s="84"/>
      <c r="W3" s="84"/>
      <c r="X3" s="84"/>
      <c r="Y3" s="226"/>
    </row>
    <row r="4" spans="1:25" ht="15.75">
      <c r="A4" s="226"/>
      <c r="C4" s="309"/>
      <c r="D4" s="312" t="s">
        <v>220</v>
      </c>
      <c r="F4" s="23"/>
      <c r="G4" s="84"/>
      <c r="H4" s="309"/>
      <c r="I4" s="309"/>
      <c r="J4" s="309"/>
      <c r="K4" s="607" t="s">
        <v>27</v>
      </c>
      <c r="L4" s="607"/>
      <c r="M4" s="607"/>
      <c r="N4" s="607"/>
      <c r="O4" s="607"/>
      <c r="P4" s="309"/>
      <c r="Q4" s="309"/>
      <c r="R4" s="300" t="s">
        <v>110</v>
      </c>
      <c r="S4" s="23" t="s">
        <v>257</v>
      </c>
      <c r="T4" s="309"/>
      <c r="U4" s="309"/>
      <c r="V4" s="309"/>
      <c r="W4" s="309"/>
      <c r="X4" s="309"/>
      <c r="Y4" s="310"/>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09"/>
      <c r="Y5" s="310"/>
    </row>
    <row r="6" spans="1:25" ht="12.75">
      <c r="A6" s="226"/>
      <c r="C6" s="227"/>
      <c r="D6" s="302" t="s">
        <v>221</v>
      </c>
      <c r="E6" s="23"/>
      <c r="F6" s="302"/>
      <c r="G6" s="302"/>
      <c r="H6" s="227"/>
      <c r="I6" s="227"/>
      <c r="J6" s="227"/>
      <c r="K6" s="227" t="s">
        <v>29</v>
      </c>
      <c r="L6" s="299"/>
      <c r="M6" s="299"/>
      <c r="N6" s="299"/>
      <c r="O6" s="299"/>
      <c r="P6" s="227"/>
      <c r="Q6" s="227"/>
      <c r="R6" s="227"/>
      <c r="S6" s="227"/>
      <c r="T6" s="227"/>
      <c r="U6" s="227"/>
      <c r="V6" s="227"/>
      <c r="W6" s="227"/>
      <c r="X6" s="227"/>
      <c r="Y6" s="311"/>
    </row>
    <row r="7" spans="2:25" ht="12.75">
      <c r="B7" s="24"/>
      <c r="D7" s="302" t="s">
        <v>219</v>
      </c>
      <c r="E7" s="302" t="str">
        <f>'AGUA POTABLE 1'!E7</f>
        <v>31 DE ENERO 2014</v>
      </c>
      <c r="F7" s="23"/>
      <c r="G7" s="84"/>
      <c r="H7" s="84"/>
      <c r="I7" s="84"/>
      <c r="J7" s="84"/>
      <c r="K7" s="84"/>
      <c r="L7" s="84"/>
      <c r="M7" s="84"/>
      <c r="N7" s="84"/>
      <c r="O7" s="84"/>
      <c r="Q7" s="37"/>
      <c r="R7" s="608" t="s">
        <v>55</v>
      </c>
      <c r="S7" s="608"/>
      <c r="T7" s="608"/>
      <c r="U7" s="608"/>
      <c r="V7" s="84"/>
      <c r="W7" s="84"/>
      <c r="X7" s="84"/>
      <c r="Y7" s="226"/>
    </row>
    <row r="8" spans="2:25" ht="12.75">
      <c r="B8" s="24"/>
      <c r="C8" s="84"/>
      <c r="D8" s="302" t="s">
        <v>265</v>
      </c>
      <c r="E8" s="84"/>
      <c r="F8" s="23"/>
      <c r="G8" s="84"/>
      <c r="H8" s="33"/>
      <c r="I8" s="33"/>
      <c r="J8" s="33"/>
      <c r="K8" s="615" t="s">
        <v>217</v>
      </c>
      <c r="L8" s="615"/>
      <c r="M8" s="615"/>
      <c r="N8" s="615"/>
      <c r="O8" s="615"/>
      <c r="P8" s="33"/>
      <c r="Q8" s="33"/>
      <c r="R8" s="39" t="s">
        <v>64</v>
      </c>
      <c r="S8" s="38" t="s">
        <v>65</v>
      </c>
      <c r="T8" s="84"/>
      <c r="U8" s="84"/>
      <c r="V8" s="84"/>
      <c r="W8" s="84"/>
      <c r="X8" s="84"/>
      <c r="Y8" s="226"/>
    </row>
    <row r="9" spans="2:25" ht="12.75">
      <c r="B9" s="24"/>
      <c r="C9" s="84"/>
      <c r="D9" s="302" t="s">
        <v>266</v>
      </c>
      <c r="E9" s="23"/>
      <c r="F9" s="23"/>
      <c r="G9" s="84"/>
      <c r="H9" s="227"/>
      <c r="I9" s="227"/>
      <c r="J9" s="227"/>
      <c r="K9" s="613" t="s">
        <v>289</v>
      </c>
      <c r="L9" s="613"/>
      <c r="M9" s="613"/>
      <c r="N9" s="613"/>
      <c r="O9" s="613"/>
      <c r="P9" s="84"/>
      <c r="Q9" s="37"/>
      <c r="R9" s="39" t="s">
        <v>57</v>
      </c>
      <c r="S9" s="38" t="s">
        <v>66</v>
      </c>
      <c r="T9" s="84"/>
      <c r="U9" s="37"/>
      <c r="V9" s="37"/>
      <c r="W9" s="84"/>
      <c r="X9" s="84"/>
      <c r="Y9" s="226"/>
    </row>
    <row r="10" spans="2:25" ht="13.5" thickBot="1">
      <c r="B10" s="313"/>
      <c r="C10" s="228"/>
      <c r="D10" s="228"/>
      <c r="E10" s="228"/>
      <c r="F10" s="228"/>
      <c r="G10" s="228"/>
      <c r="H10" s="228"/>
      <c r="I10" s="228"/>
      <c r="J10" s="228"/>
      <c r="K10" s="614" t="s">
        <v>26</v>
      </c>
      <c r="L10" s="614"/>
      <c r="M10" s="614"/>
      <c r="N10" s="614"/>
      <c r="O10" s="614"/>
      <c r="P10" s="614"/>
      <c r="Q10" s="228"/>
      <c r="R10" s="228"/>
      <c r="S10" s="228"/>
      <c r="T10" s="228"/>
      <c r="U10" s="25" t="s">
        <v>30</v>
      </c>
      <c r="V10" s="26">
        <v>4</v>
      </c>
      <c r="W10" s="26" t="s">
        <v>31</v>
      </c>
      <c r="X10" s="26">
        <f>'URBANIZACION MPAL 3'!Y10</f>
        <v>12</v>
      </c>
      <c r="Y10" s="27"/>
    </row>
    <row r="11" spans="2:25" ht="6" customHeight="1" thickBot="1">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row>
    <row r="12" spans="1:25" s="7" customFormat="1" ht="18" customHeight="1" thickBot="1">
      <c r="A12" s="83"/>
      <c r="B12" s="609" t="s">
        <v>0</v>
      </c>
      <c r="C12" s="609" t="s">
        <v>1</v>
      </c>
      <c r="D12" s="609"/>
      <c r="E12" s="609"/>
      <c r="F12" s="609"/>
      <c r="G12" s="609" t="s">
        <v>2</v>
      </c>
      <c r="H12" s="609" t="s">
        <v>3</v>
      </c>
      <c r="I12" s="609" t="s">
        <v>4</v>
      </c>
      <c r="J12" s="609" t="s">
        <v>45</v>
      </c>
      <c r="K12" s="609" t="s">
        <v>5</v>
      </c>
      <c r="L12" s="609" t="s">
        <v>6</v>
      </c>
      <c r="M12" s="609" t="s">
        <v>22</v>
      </c>
      <c r="N12" s="609" t="s">
        <v>7</v>
      </c>
      <c r="O12" s="609"/>
      <c r="P12" s="609"/>
      <c r="Q12" s="609"/>
      <c r="R12" s="609" t="s">
        <v>8</v>
      </c>
      <c r="S12" s="609"/>
      <c r="T12" s="609"/>
      <c r="U12" s="609" t="s">
        <v>9</v>
      </c>
      <c r="V12" s="609" t="s">
        <v>40</v>
      </c>
      <c r="W12" s="609" t="s">
        <v>10</v>
      </c>
      <c r="X12" s="609" t="s">
        <v>73</v>
      </c>
      <c r="Y12" s="609"/>
    </row>
    <row r="13" spans="2:25" s="7" customFormat="1" ht="26.25" customHeight="1" thickBot="1">
      <c r="B13" s="609"/>
      <c r="C13" s="609"/>
      <c r="D13" s="609"/>
      <c r="E13" s="609"/>
      <c r="F13" s="609"/>
      <c r="G13" s="609"/>
      <c r="H13" s="609"/>
      <c r="I13" s="609"/>
      <c r="J13" s="609"/>
      <c r="K13" s="609"/>
      <c r="L13" s="609"/>
      <c r="M13" s="609"/>
      <c r="N13" s="330" t="s">
        <v>12</v>
      </c>
      <c r="O13" s="330" t="s">
        <v>32</v>
      </c>
      <c r="P13" s="330" t="s">
        <v>78</v>
      </c>
      <c r="Q13" s="330" t="s">
        <v>79</v>
      </c>
      <c r="R13" s="330" t="s">
        <v>13</v>
      </c>
      <c r="S13" s="330" t="s">
        <v>14</v>
      </c>
      <c r="T13" s="330" t="s">
        <v>133</v>
      </c>
      <c r="U13" s="609"/>
      <c r="V13" s="609"/>
      <c r="W13" s="609"/>
      <c r="X13" s="306" t="s">
        <v>62</v>
      </c>
      <c r="Y13" s="306" t="s">
        <v>56</v>
      </c>
    </row>
    <row r="14" spans="2:25" ht="3" customHeight="1" thickBot="1">
      <c r="B14" s="10"/>
      <c r="C14" s="10"/>
      <c r="D14" s="10"/>
      <c r="E14" s="10"/>
      <c r="F14" s="10"/>
      <c r="G14" s="10"/>
      <c r="H14" s="10"/>
      <c r="I14" s="10"/>
      <c r="J14" s="10"/>
      <c r="K14" s="10"/>
      <c r="L14" s="10"/>
      <c r="M14" s="10"/>
      <c r="N14" s="11"/>
      <c r="O14" s="11"/>
      <c r="P14" s="11"/>
      <c r="Q14" s="11"/>
      <c r="R14" s="11"/>
      <c r="S14" s="11"/>
      <c r="T14" s="11"/>
      <c r="U14" s="11"/>
      <c r="V14" s="11"/>
      <c r="W14" s="11"/>
      <c r="X14" s="11"/>
      <c r="Y14" s="11"/>
    </row>
    <row r="15" spans="2:25" ht="19.5" customHeight="1">
      <c r="B15" s="246"/>
      <c r="C15" s="660" t="s">
        <v>33</v>
      </c>
      <c r="D15" s="661"/>
      <c r="E15" s="661"/>
      <c r="F15" s="662"/>
      <c r="G15" s="247"/>
      <c r="H15" s="247"/>
      <c r="I15" s="248"/>
      <c r="J15" s="248"/>
      <c r="K15" s="249"/>
      <c r="L15" s="250"/>
      <c r="M15" s="251"/>
      <c r="N15" s="250"/>
      <c r="O15" s="250"/>
      <c r="P15" s="252"/>
      <c r="Q15" s="252"/>
      <c r="R15" s="247"/>
      <c r="S15" s="253"/>
      <c r="T15" s="254"/>
      <c r="U15" s="247"/>
      <c r="V15" s="254"/>
      <c r="W15" s="69"/>
      <c r="X15" s="69"/>
      <c r="Y15" s="70"/>
    </row>
    <row r="16" spans="2:25" s="81" customFormat="1" ht="19.5" customHeight="1">
      <c r="B16" s="61" t="s">
        <v>94</v>
      </c>
      <c r="C16" s="654" t="s">
        <v>134</v>
      </c>
      <c r="D16" s="655"/>
      <c r="E16" s="655"/>
      <c r="F16" s="656"/>
      <c r="G16" s="255" t="s">
        <v>21</v>
      </c>
      <c r="H16" s="61" t="s">
        <v>49</v>
      </c>
      <c r="I16" s="61" t="s">
        <v>77</v>
      </c>
      <c r="J16" s="256" t="s">
        <v>47</v>
      </c>
      <c r="K16" s="257" t="s">
        <v>135</v>
      </c>
      <c r="L16" s="258">
        <f aca="true" t="shared" si="0" ref="L16:L22">N16</f>
        <v>139690</v>
      </c>
      <c r="M16" s="64">
        <v>1</v>
      </c>
      <c r="N16" s="259">
        <f>Q16+P16+O16</f>
        <v>139690</v>
      </c>
      <c r="O16" s="259">
        <v>139690</v>
      </c>
      <c r="P16" s="259">
        <v>0</v>
      </c>
      <c r="Q16" s="259">
        <v>0</v>
      </c>
      <c r="R16" s="255" t="s">
        <v>290</v>
      </c>
      <c r="S16" s="260">
        <v>400</v>
      </c>
      <c r="T16" s="67">
        <v>1</v>
      </c>
      <c r="U16" s="255">
        <v>32</v>
      </c>
      <c r="V16" s="67" t="s">
        <v>68</v>
      </c>
      <c r="W16" s="85"/>
      <c r="X16" s="85"/>
      <c r="Y16" s="85" t="s">
        <v>63</v>
      </c>
    </row>
    <row r="17" spans="2:25" s="81" customFormat="1" ht="19.5" customHeight="1">
      <c r="B17" s="61" t="s">
        <v>95</v>
      </c>
      <c r="C17" s="654" t="s">
        <v>134</v>
      </c>
      <c r="D17" s="655"/>
      <c r="E17" s="655"/>
      <c r="F17" s="656"/>
      <c r="G17" s="255" t="s">
        <v>21</v>
      </c>
      <c r="H17" s="61" t="s">
        <v>49</v>
      </c>
      <c r="I17" s="61" t="s">
        <v>77</v>
      </c>
      <c r="J17" s="256" t="s">
        <v>47</v>
      </c>
      <c r="K17" s="257" t="s">
        <v>136</v>
      </c>
      <c r="L17" s="258">
        <f t="shared" si="0"/>
        <v>157210</v>
      </c>
      <c r="M17" s="64">
        <v>1</v>
      </c>
      <c r="N17" s="259">
        <f>Q17+P17+O17</f>
        <v>157210</v>
      </c>
      <c r="O17" s="259">
        <v>157210</v>
      </c>
      <c r="P17" s="259">
        <v>0</v>
      </c>
      <c r="Q17" s="259">
        <v>0</v>
      </c>
      <c r="R17" s="255" t="s">
        <v>290</v>
      </c>
      <c r="S17" s="260">
        <v>300</v>
      </c>
      <c r="T17" s="67">
        <v>1</v>
      </c>
      <c r="U17" s="255">
        <v>122</v>
      </c>
      <c r="V17" s="67" t="s">
        <v>68</v>
      </c>
      <c r="W17" s="85"/>
      <c r="X17" s="85"/>
      <c r="Y17" s="85" t="s">
        <v>63</v>
      </c>
    </row>
    <row r="18" spans="2:25" s="81" customFormat="1" ht="19.5" customHeight="1">
      <c r="B18" s="261" t="s">
        <v>96</v>
      </c>
      <c r="C18" s="654" t="s">
        <v>134</v>
      </c>
      <c r="D18" s="655"/>
      <c r="E18" s="655"/>
      <c r="F18" s="656"/>
      <c r="G18" s="262" t="s">
        <v>21</v>
      </c>
      <c r="H18" s="261" t="s">
        <v>49</v>
      </c>
      <c r="I18" s="261" t="s">
        <v>77</v>
      </c>
      <c r="J18" s="263" t="s">
        <v>47</v>
      </c>
      <c r="K18" s="264" t="s">
        <v>137</v>
      </c>
      <c r="L18" s="265">
        <f t="shared" si="0"/>
        <v>700000</v>
      </c>
      <c r="M18" s="266">
        <v>0</v>
      </c>
      <c r="N18" s="267">
        <f>O18+P18+Q18</f>
        <v>700000</v>
      </c>
      <c r="O18" s="267">
        <v>700000</v>
      </c>
      <c r="P18" s="267">
        <v>0</v>
      </c>
      <c r="Q18" s="267">
        <v>0</v>
      </c>
      <c r="R18" s="262" t="s">
        <v>290</v>
      </c>
      <c r="S18" s="268">
        <v>600</v>
      </c>
      <c r="T18" s="269">
        <v>1</v>
      </c>
      <c r="U18" s="262">
        <v>92</v>
      </c>
      <c r="V18" s="269" t="s">
        <v>68</v>
      </c>
      <c r="W18" s="149"/>
      <c r="X18" s="149"/>
      <c r="Y18" s="149" t="s">
        <v>63</v>
      </c>
    </row>
    <row r="19" spans="2:25" s="81" customFormat="1" ht="19.5" customHeight="1">
      <c r="B19" s="411" t="s">
        <v>139</v>
      </c>
      <c r="C19" s="654" t="s">
        <v>134</v>
      </c>
      <c r="D19" s="655"/>
      <c r="E19" s="655"/>
      <c r="F19" s="656"/>
      <c r="G19" s="412" t="s">
        <v>21</v>
      </c>
      <c r="H19" s="411" t="s">
        <v>49</v>
      </c>
      <c r="I19" s="411" t="s">
        <v>77</v>
      </c>
      <c r="J19" s="413" t="s">
        <v>47</v>
      </c>
      <c r="K19" s="414" t="s">
        <v>138</v>
      </c>
      <c r="L19" s="415">
        <f t="shared" si="0"/>
        <v>118260</v>
      </c>
      <c r="M19" s="382">
        <v>1</v>
      </c>
      <c r="N19" s="416">
        <f>Q19+P19+O19</f>
        <v>118260</v>
      </c>
      <c r="O19" s="592">
        <v>118260</v>
      </c>
      <c r="P19" s="416">
        <v>0</v>
      </c>
      <c r="Q19" s="416">
        <v>0</v>
      </c>
      <c r="R19" s="417" t="s">
        <v>290</v>
      </c>
      <c r="S19" s="418">
        <v>300</v>
      </c>
      <c r="T19" s="419">
        <v>1</v>
      </c>
      <c r="U19" s="412">
        <v>197</v>
      </c>
      <c r="V19" s="419" t="s">
        <v>68</v>
      </c>
      <c r="W19" s="420"/>
      <c r="X19" s="420"/>
      <c r="Y19" s="421" t="s">
        <v>63</v>
      </c>
    </row>
    <row r="20" spans="2:25" s="81" customFormat="1" ht="19.5" customHeight="1">
      <c r="B20" s="502" t="s">
        <v>283</v>
      </c>
      <c r="C20" s="617" t="s">
        <v>271</v>
      </c>
      <c r="D20" s="618"/>
      <c r="E20" s="618"/>
      <c r="F20" s="619"/>
      <c r="G20" s="503" t="s">
        <v>21</v>
      </c>
      <c r="H20" s="502" t="s">
        <v>49</v>
      </c>
      <c r="I20" s="502" t="s">
        <v>270</v>
      </c>
      <c r="J20" s="504" t="s">
        <v>47</v>
      </c>
      <c r="K20" s="505" t="s">
        <v>272</v>
      </c>
      <c r="L20" s="506">
        <f t="shared" si="0"/>
        <v>149658.5</v>
      </c>
      <c r="M20" s="144">
        <v>1</v>
      </c>
      <c r="N20" s="507">
        <f>Q20+P20+O20</f>
        <v>149658.5</v>
      </c>
      <c r="O20" s="134">
        <v>0</v>
      </c>
      <c r="P20" s="507">
        <v>0</v>
      </c>
      <c r="Q20" s="507">
        <f>'[1]REHAB. Y AD DE SIS ALUM C FUTBO'!$F$30</f>
        <v>149658.5</v>
      </c>
      <c r="R20" s="131" t="s">
        <v>281</v>
      </c>
      <c r="S20" s="508">
        <v>12</v>
      </c>
      <c r="T20" s="509">
        <v>1</v>
      </c>
      <c r="U20" s="503">
        <v>1815</v>
      </c>
      <c r="V20" s="509" t="s">
        <v>68</v>
      </c>
      <c r="W20" s="510"/>
      <c r="X20" s="510"/>
      <c r="Y20" s="511" t="s">
        <v>63</v>
      </c>
    </row>
    <row r="21" spans="2:25" s="81" customFormat="1" ht="19.5" customHeight="1">
      <c r="B21" s="502" t="s">
        <v>369</v>
      </c>
      <c r="C21" s="653" t="s">
        <v>362</v>
      </c>
      <c r="D21" s="653"/>
      <c r="E21" s="653"/>
      <c r="F21" s="653"/>
      <c r="G21" s="503" t="s">
        <v>21</v>
      </c>
      <c r="H21" s="502" t="s">
        <v>49</v>
      </c>
      <c r="I21" s="502" t="s">
        <v>368</v>
      </c>
      <c r="J21" s="504" t="s">
        <v>47</v>
      </c>
      <c r="K21" s="505" t="s">
        <v>205</v>
      </c>
      <c r="L21" s="506">
        <f t="shared" si="0"/>
        <v>122000</v>
      </c>
      <c r="M21" s="144">
        <v>0</v>
      </c>
      <c r="N21" s="507">
        <f>Q21+P21+O21</f>
        <v>122000</v>
      </c>
      <c r="O21" s="134">
        <v>122000</v>
      </c>
      <c r="P21" s="507">
        <v>0</v>
      </c>
      <c r="Q21" s="507">
        <v>0</v>
      </c>
      <c r="R21" s="131" t="s">
        <v>290</v>
      </c>
      <c r="S21" s="508">
        <v>152</v>
      </c>
      <c r="T21" s="509">
        <v>1</v>
      </c>
      <c r="U21" s="503">
        <v>278</v>
      </c>
      <c r="V21" s="509" t="s">
        <v>68</v>
      </c>
      <c r="W21" s="510"/>
      <c r="X21" s="510"/>
      <c r="Y21" s="511" t="s">
        <v>63</v>
      </c>
    </row>
    <row r="22" spans="2:25" s="270" customFormat="1" ht="19.5" customHeight="1" thickBot="1">
      <c r="B22" s="556" t="s">
        <v>415</v>
      </c>
      <c r="C22" s="657" t="s">
        <v>414</v>
      </c>
      <c r="D22" s="658"/>
      <c r="E22" s="658"/>
      <c r="F22" s="659"/>
      <c r="G22" s="557" t="s">
        <v>21</v>
      </c>
      <c r="H22" s="556" t="s">
        <v>49</v>
      </c>
      <c r="I22" s="556" t="s">
        <v>416</v>
      </c>
      <c r="J22" s="558" t="s">
        <v>47</v>
      </c>
      <c r="K22" s="559" t="s">
        <v>417</v>
      </c>
      <c r="L22" s="512">
        <f t="shared" si="0"/>
        <v>218062.6</v>
      </c>
      <c r="M22" s="352">
        <v>1</v>
      </c>
      <c r="N22" s="513">
        <f>Q22+P22+O22</f>
        <v>218062.6</v>
      </c>
      <c r="O22" s="561">
        <v>218062.6</v>
      </c>
      <c r="P22" s="560">
        <v>0</v>
      </c>
      <c r="Q22" s="560">
        <v>0</v>
      </c>
      <c r="R22" s="410" t="s">
        <v>290</v>
      </c>
      <c r="S22" s="576">
        <v>5000</v>
      </c>
      <c r="T22" s="562">
        <v>1</v>
      </c>
      <c r="U22" s="557">
        <v>330</v>
      </c>
      <c r="V22" s="562" t="s">
        <v>68</v>
      </c>
      <c r="W22" s="563"/>
      <c r="X22" s="563"/>
      <c r="Y22" s="564" t="s">
        <v>63</v>
      </c>
    </row>
    <row r="23" spans="2:25" ht="13.5" thickBot="1">
      <c r="B23" s="1"/>
      <c r="C23" s="1"/>
      <c r="D23" s="1"/>
      <c r="E23" s="1"/>
      <c r="F23" s="1"/>
      <c r="G23" s="1"/>
      <c r="H23" s="1"/>
      <c r="I23" s="1"/>
      <c r="J23" s="1"/>
      <c r="K23" s="20" t="s">
        <v>12</v>
      </c>
      <c r="L23" s="19">
        <f>SUM(L16:L22)</f>
        <v>1604881.1</v>
      </c>
      <c r="M23" s="30"/>
      <c r="N23" s="19">
        <f>SUM(N15:N22)</f>
        <v>1604881.1</v>
      </c>
      <c r="O23" s="19">
        <f>SUM(O15:O22)</f>
        <v>1455222.6</v>
      </c>
      <c r="P23" s="29">
        <f>SUM(P15:P22)</f>
        <v>0</v>
      </c>
      <c r="Q23" s="29">
        <f>SUM(Q15:Q22)</f>
        <v>149658.5</v>
      </c>
      <c r="R23" s="1"/>
      <c r="S23" s="1"/>
      <c r="T23" s="1"/>
      <c r="U23" s="1"/>
      <c r="V23" s="1"/>
      <c r="W23" s="1"/>
      <c r="X23" s="1"/>
      <c r="Y23" s="1"/>
    </row>
    <row r="24" spans="2:25" ht="12.75">
      <c r="B24" s="1"/>
      <c r="C24" s="1"/>
      <c r="D24" s="1"/>
      <c r="E24" s="1"/>
      <c r="F24" s="1"/>
      <c r="G24" s="1"/>
      <c r="H24" s="1"/>
      <c r="I24" s="1"/>
      <c r="J24" s="1"/>
      <c r="K24" s="1"/>
      <c r="L24" s="1"/>
      <c r="O24" s="71"/>
      <c r="P24" s="1"/>
      <c r="Q24" s="1"/>
      <c r="R24" s="1"/>
      <c r="S24" s="1"/>
      <c r="T24" s="1"/>
      <c r="U24" s="1"/>
      <c r="V24" s="1"/>
      <c r="W24" s="1"/>
      <c r="X24" s="1"/>
      <c r="Y24" s="1"/>
    </row>
    <row r="25" spans="2:25" ht="12.75">
      <c r="B25" s="1"/>
      <c r="C25" s="1"/>
      <c r="D25" s="1"/>
      <c r="E25" s="1"/>
      <c r="F25" s="1"/>
      <c r="G25" s="1"/>
      <c r="H25" s="1"/>
      <c r="I25" s="1"/>
      <c r="J25" s="1"/>
      <c r="K25" s="1"/>
      <c r="L25" s="1"/>
      <c r="O25" s="71"/>
      <c r="P25" s="71"/>
      <c r="Q25" s="1"/>
      <c r="R25" s="1"/>
      <c r="S25" s="1"/>
      <c r="T25" s="1"/>
      <c r="U25" s="1"/>
      <c r="V25" s="1"/>
      <c r="W25" s="1"/>
      <c r="X25" s="1"/>
      <c r="Y25" s="1"/>
    </row>
    <row r="26" spans="2:25" ht="12.75">
      <c r="B26" s="1"/>
      <c r="C26" s="1"/>
      <c r="D26" s="1"/>
      <c r="E26" s="1"/>
      <c r="F26" s="1"/>
      <c r="G26" s="1"/>
      <c r="H26" s="1"/>
      <c r="I26" s="1"/>
      <c r="J26" s="1"/>
      <c r="K26" s="1"/>
      <c r="L26" s="1"/>
      <c r="O26" s="71"/>
      <c r="P26" s="1"/>
      <c r="Q26" s="1"/>
      <c r="R26" s="1"/>
      <c r="S26" s="1"/>
      <c r="T26" s="1"/>
      <c r="U26" s="1"/>
      <c r="V26" s="1"/>
      <c r="W26" s="1"/>
      <c r="X26" s="1"/>
      <c r="Y26" s="1"/>
    </row>
    <row r="27" spans="2:25" ht="12.75">
      <c r="B27" s="1"/>
      <c r="C27" s="1"/>
      <c r="D27" s="1"/>
      <c r="E27" s="1"/>
      <c r="F27" s="1"/>
      <c r="G27" s="1"/>
      <c r="H27" s="1"/>
      <c r="I27" s="1"/>
      <c r="J27" s="1"/>
      <c r="K27" s="1"/>
      <c r="L27" s="1"/>
      <c r="O27" s="71"/>
      <c r="P27" s="1"/>
      <c r="Q27" s="1"/>
      <c r="R27" s="1"/>
      <c r="S27" s="1"/>
      <c r="T27" s="1"/>
      <c r="U27" s="1"/>
      <c r="V27" s="1"/>
      <c r="W27" s="1"/>
      <c r="X27" s="1"/>
      <c r="Y27" s="1"/>
    </row>
    <row r="28" spans="3:22" ht="12.75">
      <c r="C28" s="80"/>
      <c r="D28" s="271"/>
      <c r="M28" s="7"/>
      <c r="O28" s="71"/>
      <c r="P28" s="71"/>
      <c r="Q28" s="71"/>
      <c r="V28" s="108"/>
    </row>
    <row r="29" spans="3:19" ht="12.75">
      <c r="C29" s="80"/>
      <c r="D29" s="271"/>
      <c r="K29" s="150"/>
      <c r="L29" s="150"/>
      <c r="M29" s="7"/>
      <c r="N29" s="7"/>
      <c r="O29" s="8"/>
      <c r="P29" s="71"/>
      <c r="Q29" s="71"/>
      <c r="S29" s="108"/>
    </row>
    <row r="30" spans="16:17" ht="12.75">
      <c r="P30" s="1"/>
      <c r="Q30" s="1"/>
    </row>
    <row r="31" spans="12:25" ht="15.75" customHeight="1">
      <c r="L31" s="108"/>
      <c r="O31" s="108"/>
      <c r="P31" s="108"/>
      <c r="T31" s="627" t="s">
        <v>107</v>
      </c>
      <c r="U31" s="627"/>
      <c r="V31" s="627"/>
      <c r="W31" s="627"/>
      <c r="X31" s="627"/>
      <c r="Y31" s="627"/>
    </row>
    <row r="32" spans="20:25" ht="15.75" customHeight="1">
      <c r="T32" s="626" t="s">
        <v>19</v>
      </c>
      <c r="U32" s="626"/>
      <c r="V32" s="626"/>
      <c r="W32" s="626"/>
      <c r="X32" s="626"/>
      <c r="Y32" s="626"/>
    </row>
  </sheetData>
  <sheetProtection/>
  <mergeCells count="32">
    <mergeCell ref="C18:F18"/>
    <mergeCell ref="R12:T12"/>
    <mergeCell ref="C19:F19"/>
    <mergeCell ref="K5:O5"/>
    <mergeCell ref="R7:U7"/>
    <mergeCell ref="K8:O8"/>
    <mergeCell ref="K9:O9"/>
    <mergeCell ref="K10:P10"/>
    <mergeCell ref="B11:Y11"/>
    <mergeCell ref="M12:M13"/>
    <mergeCell ref="B12:B13"/>
    <mergeCell ref="J12:J13"/>
    <mergeCell ref="C12:F13"/>
    <mergeCell ref="X12:Y12"/>
    <mergeCell ref="H12:H13"/>
    <mergeCell ref="K12:K13"/>
    <mergeCell ref="C21:F21"/>
    <mergeCell ref="C17:F17"/>
    <mergeCell ref="C20:F20"/>
    <mergeCell ref="K4:O4"/>
    <mergeCell ref="T32:Y32"/>
    <mergeCell ref="T31:Y31"/>
    <mergeCell ref="L12:L13"/>
    <mergeCell ref="C22:F22"/>
    <mergeCell ref="V12:V13"/>
    <mergeCell ref="W12:W13"/>
    <mergeCell ref="G12:G13"/>
    <mergeCell ref="U12:U13"/>
    <mergeCell ref="C15:F15"/>
    <mergeCell ref="N12:Q12"/>
    <mergeCell ref="I12:I13"/>
    <mergeCell ref="C16:F16"/>
  </mergeCells>
  <printOptions horizontalCentered="1"/>
  <pageMargins left="0.5905511811023623" right="0" top="0.1968503937007874" bottom="0" header="0" footer="0"/>
  <pageSetup horizontalDpi="600" verticalDpi="600" orientation="landscape" paperSize="5" scale="69" r:id="rId2"/>
  <drawing r:id="rId1"/>
</worksheet>
</file>

<file path=xl/worksheets/sheet5.xml><?xml version="1.0" encoding="utf-8"?>
<worksheet xmlns="http://schemas.openxmlformats.org/spreadsheetml/2006/main" xmlns:r="http://schemas.openxmlformats.org/officeDocument/2006/relationships">
  <dimension ref="A2:Z51"/>
  <sheetViews>
    <sheetView view="pageBreakPreview" zoomScaleSheetLayoutView="100" zoomScalePageLayoutView="0" workbookViewId="0" topLeftCell="D19">
      <selection activeCell="O32" sqref="O32"/>
    </sheetView>
  </sheetViews>
  <sheetFormatPr defaultColWidth="11.421875" defaultRowHeight="12.75"/>
  <cols>
    <col min="1" max="1" width="1.1484375" style="79" customWidth="1"/>
    <col min="2" max="2" width="10.57421875" style="79" customWidth="1"/>
    <col min="3" max="5" width="10.7109375" style="79" customWidth="1"/>
    <col min="6" max="6" width="2.57421875" style="79" customWidth="1"/>
    <col min="7" max="7" width="7.140625" style="79" customWidth="1"/>
    <col min="8" max="8" width="5.7109375" style="79" customWidth="1"/>
    <col min="9" max="9" width="11.00390625" style="79" customWidth="1"/>
    <col min="10" max="10" width="8.140625" style="79" customWidth="1"/>
    <col min="11" max="11" width="16.7109375" style="79" customWidth="1"/>
    <col min="12" max="12" width="13.421875" style="79" customWidth="1"/>
    <col min="13" max="13" width="7.421875" style="79" customWidth="1"/>
    <col min="14" max="15" width="12.7109375" style="79" customWidth="1"/>
    <col min="16" max="16" width="10.8515625" style="79" customWidth="1"/>
    <col min="17" max="17" width="11.28125" style="79" customWidth="1"/>
    <col min="18" max="18" width="8.57421875" style="79" customWidth="1"/>
    <col min="19" max="19" width="8.28125" style="79" customWidth="1"/>
    <col min="20" max="20" width="9.421875" style="79" customWidth="1"/>
    <col min="21" max="21" width="9.28125" style="79" customWidth="1"/>
    <col min="22" max="22" width="12.7109375" style="79" customWidth="1"/>
    <col min="23" max="23" width="6.8515625" style="79" customWidth="1"/>
    <col min="24" max="25" width="6.140625" style="79" customWidth="1"/>
    <col min="26" max="26" width="1.8515625" style="79" customWidth="1"/>
    <col min="27" max="16384" width="11.421875" style="79" customWidth="1"/>
  </cols>
  <sheetData>
    <row r="1" ht="13.5" thickBot="1"/>
    <row r="2" spans="2:25" ht="12.75">
      <c r="B2" s="222"/>
      <c r="C2" s="223"/>
      <c r="D2" s="223"/>
      <c r="E2" s="223"/>
      <c r="F2" s="223"/>
      <c r="G2" s="223"/>
      <c r="H2" s="223"/>
      <c r="I2" s="223"/>
      <c r="J2" s="223"/>
      <c r="K2" s="223"/>
      <c r="L2" s="223"/>
      <c r="M2" s="223"/>
      <c r="N2" s="223"/>
      <c r="O2" s="223"/>
      <c r="P2" s="223"/>
      <c r="Q2" s="223"/>
      <c r="R2" s="223"/>
      <c r="S2" s="223"/>
      <c r="T2" s="223"/>
      <c r="U2" s="223"/>
      <c r="V2" s="223"/>
      <c r="W2" s="223"/>
      <c r="X2" s="223"/>
      <c r="Y2" s="224"/>
    </row>
    <row r="3" spans="2:25" ht="12.75">
      <c r="B3" s="225"/>
      <c r="C3" s="84"/>
      <c r="D3" s="84"/>
      <c r="E3" s="84"/>
      <c r="F3" s="84"/>
      <c r="G3" s="84"/>
      <c r="H3" s="84"/>
      <c r="I3" s="84"/>
      <c r="J3" s="84"/>
      <c r="K3" s="84"/>
      <c r="L3" s="84"/>
      <c r="M3" s="84"/>
      <c r="N3" s="84"/>
      <c r="O3" s="84"/>
      <c r="P3" s="84"/>
      <c r="Q3" s="84"/>
      <c r="R3" s="84"/>
      <c r="S3" s="84"/>
      <c r="T3" s="84"/>
      <c r="U3" s="84"/>
      <c r="V3" s="84"/>
      <c r="W3" s="84"/>
      <c r="X3" s="84"/>
      <c r="Y3" s="226"/>
    </row>
    <row r="4" spans="1:25" ht="15.75">
      <c r="A4" s="226"/>
      <c r="C4" s="309"/>
      <c r="D4" s="312" t="s">
        <v>220</v>
      </c>
      <c r="F4" s="23"/>
      <c r="G4" s="84"/>
      <c r="H4" s="309"/>
      <c r="I4" s="309"/>
      <c r="J4" s="309"/>
      <c r="K4" s="607" t="s">
        <v>27</v>
      </c>
      <c r="L4" s="607"/>
      <c r="M4" s="607"/>
      <c r="N4" s="607"/>
      <c r="O4" s="607"/>
      <c r="P4" s="309"/>
      <c r="Q4" s="309"/>
      <c r="R4" s="300" t="s">
        <v>110</v>
      </c>
      <c r="S4" s="23" t="s">
        <v>257</v>
      </c>
      <c r="T4" s="309"/>
      <c r="U4" s="309"/>
      <c r="V4" s="309"/>
      <c r="W4" s="309"/>
      <c r="X4" s="309"/>
      <c r="Y4" s="310"/>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09"/>
      <c r="Y5" s="310"/>
    </row>
    <row r="6" spans="1:25" ht="12.75">
      <c r="A6" s="226"/>
      <c r="C6" s="227"/>
      <c r="D6" s="302" t="s">
        <v>221</v>
      </c>
      <c r="E6" s="23"/>
      <c r="F6" s="302"/>
      <c r="G6" s="302"/>
      <c r="H6" s="227"/>
      <c r="I6" s="227"/>
      <c r="J6" s="227"/>
      <c r="K6" s="227" t="s">
        <v>29</v>
      </c>
      <c r="L6" s="299"/>
      <c r="M6" s="299"/>
      <c r="N6" s="299"/>
      <c r="O6" s="299"/>
      <c r="P6" s="227"/>
      <c r="Q6" s="227"/>
      <c r="R6" s="227"/>
      <c r="S6" s="227"/>
      <c r="T6" s="227"/>
      <c r="U6" s="227"/>
      <c r="V6" s="227"/>
      <c r="W6" s="227"/>
      <c r="X6" s="227"/>
      <c r="Y6" s="311"/>
    </row>
    <row r="7" spans="2:25" ht="12.75">
      <c r="B7" s="24"/>
      <c r="D7" s="302" t="s">
        <v>219</v>
      </c>
      <c r="E7" s="302" t="str">
        <f>'AGUA POTABLE 1'!E7</f>
        <v>31 DE ENERO 2014</v>
      </c>
      <c r="F7" s="23"/>
      <c r="G7" s="84"/>
      <c r="H7" s="84"/>
      <c r="I7" s="84"/>
      <c r="J7" s="84"/>
      <c r="K7" s="84"/>
      <c r="L7" s="84"/>
      <c r="M7" s="84"/>
      <c r="N7" s="84"/>
      <c r="O7" s="84"/>
      <c r="Q7" s="37"/>
      <c r="R7" s="608" t="s">
        <v>55</v>
      </c>
      <c r="S7" s="608"/>
      <c r="T7" s="608"/>
      <c r="U7" s="608"/>
      <c r="V7" s="84"/>
      <c r="W7" s="84"/>
      <c r="X7" s="84"/>
      <c r="Y7" s="226"/>
    </row>
    <row r="8" spans="2:25" ht="12.75">
      <c r="B8" s="24"/>
      <c r="D8" s="302" t="s">
        <v>265</v>
      </c>
      <c r="F8" s="23"/>
      <c r="G8" s="84"/>
      <c r="H8" s="33"/>
      <c r="I8" s="33"/>
      <c r="J8" s="33"/>
      <c r="K8" s="615" t="s">
        <v>217</v>
      </c>
      <c r="L8" s="615"/>
      <c r="M8" s="615"/>
      <c r="N8" s="615"/>
      <c r="O8" s="615"/>
      <c r="P8" s="33"/>
      <c r="Q8" s="33"/>
      <c r="R8" s="39" t="s">
        <v>64</v>
      </c>
      <c r="S8" s="38" t="s">
        <v>65</v>
      </c>
      <c r="U8" s="84"/>
      <c r="V8" s="84"/>
      <c r="W8" s="84"/>
      <c r="X8" s="84"/>
      <c r="Y8" s="226"/>
    </row>
    <row r="9" spans="2:25" ht="12.75">
      <c r="B9" s="24"/>
      <c r="D9" s="302" t="s">
        <v>266</v>
      </c>
      <c r="E9" s="23"/>
      <c r="F9" s="23"/>
      <c r="G9" s="84"/>
      <c r="H9" s="227"/>
      <c r="I9" s="227"/>
      <c r="J9" s="227"/>
      <c r="K9" s="613" t="s">
        <v>218</v>
      </c>
      <c r="L9" s="613"/>
      <c r="M9" s="613"/>
      <c r="N9" s="613"/>
      <c r="O9" s="613"/>
      <c r="Q9" s="37"/>
      <c r="R9" s="39" t="s">
        <v>57</v>
      </c>
      <c r="S9" s="38" t="s">
        <v>66</v>
      </c>
      <c r="U9" s="37"/>
      <c r="V9" s="37"/>
      <c r="W9" s="84"/>
      <c r="X9" s="84"/>
      <c r="Y9" s="226"/>
    </row>
    <row r="10" spans="2:25" ht="13.5" thickBot="1">
      <c r="B10" s="313"/>
      <c r="C10" s="228"/>
      <c r="D10" s="228"/>
      <c r="E10" s="228"/>
      <c r="F10" s="228"/>
      <c r="G10" s="228"/>
      <c r="H10" s="228"/>
      <c r="I10" s="228"/>
      <c r="J10" s="228"/>
      <c r="K10" s="614" t="s">
        <v>26</v>
      </c>
      <c r="L10" s="614"/>
      <c r="M10" s="614"/>
      <c r="N10" s="614"/>
      <c r="O10" s="614"/>
      <c r="P10" s="614"/>
      <c r="Q10" s="228"/>
      <c r="R10" s="228"/>
      <c r="S10" s="228"/>
      <c r="T10" s="228"/>
      <c r="U10" s="25" t="s">
        <v>30</v>
      </c>
      <c r="V10" s="26">
        <v>5</v>
      </c>
      <c r="W10" s="26" t="s">
        <v>31</v>
      </c>
      <c r="X10" s="26">
        <f>'ELECTRIFICACION 4'!X10</f>
        <v>12</v>
      </c>
      <c r="Y10" s="27"/>
    </row>
    <row r="11" ht="6.75" customHeight="1" thickBot="1">
      <c r="V11" s="79" t="s">
        <v>39</v>
      </c>
    </row>
    <row r="12" spans="1:25" s="7" customFormat="1" ht="19.5" customHeight="1" thickBot="1">
      <c r="A12" s="83"/>
      <c r="B12" s="609" t="s">
        <v>0</v>
      </c>
      <c r="C12" s="609" t="s">
        <v>1</v>
      </c>
      <c r="D12" s="609"/>
      <c r="E12" s="609"/>
      <c r="F12" s="609"/>
      <c r="G12" s="609" t="s">
        <v>2</v>
      </c>
      <c r="H12" s="609" t="s">
        <v>3</v>
      </c>
      <c r="I12" s="609" t="s">
        <v>4</v>
      </c>
      <c r="J12" s="609" t="s">
        <v>45</v>
      </c>
      <c r="K12" s="609" t="s">
        <v>5</v>
      </c>
      <c r="L12" s="609" t="s">
        <v>6</v>
      </c>
      <c r="M12" s="609" t="s">
        <v>22</v>
      </c>
      <c r="N12" s="609" t="s">
        <v>7</v>
      </c>
      <c r="O12" s="609"/>
      <c r="P12" s="609"/>
      <c r="Q12" s="609"/>
      <c r="R12" s="609" t="s">
        <v>8</v>
      </c>
      <c r="S12" s="609"/>
      <c r="T12" s="609"/>
      <c r="U12" s="609" t="s">
        <v>9</v>
      </c>
      <c r="V12" s="609" t="s">
        <v>40</v>
      </c>
      <c r="W12" s="609" t="s">
        <v>10</v>
      </c>
      <c r="X12" s="609" t="s">
        <v>73</v>
      </c>
      <c r="Y12" s="609"/>
    </row>
    <row r="13" spans="2:25" s="7" customFormat="1" ht="29.25" customHeight="1" thickBot="1">
      <c r="B13" s="609"/>
      <c r="C13" s="609"/>
      <c r="D13" s="609"/>
      <c r="E13" s="609"/>
      <c r="F13" s="609"/>
      <c r="G13" s="609"/>
      <c r="H13" s="609"/>
      <c r="I13" s="609"/>
      <c r="J13" s="609"/>
      <c r="K13" s="609"/>
      <c r="L13" s="609"/>
      <c r="M13" s="609"/>
      <c r="N13" s="330" t="s">
        <v>12</v>
      </c>
      <c r="O13" s="330" t="s">
        <v>32</v>
      </c>
      <c r="P13" s="330" t="s">
        <v>78</v>
      </c>
      <c r="Q13" s="330" t="s">
        <v>79</v>
      </c>
      <c r="R13" s="330" t="s">
        <v>13</v>
      </c>
      <c r="S13" s="330" t="s">
        <v>14</v>
      </c>
      <c r="T13" s="330" t="s">
        <v>133</v>
      </c>
      <c r="U13" s="609"/>
      <c r="V13" s="609"/>
      <c r="W13" s="609"/>
      <c r="X13" s="306" t="s">
        <v>62</v>
      </c>
      <c r="Y13" s="306" t="s">
        <v>56</v>
      </c>
    </row>
    <row r="14" spans="2:25" ht="3" customHeight="1" thickBot="1">
      <c r="B14" s="22"/>
      <c r="C14" s="22"/>
      <c r="D14" s="22"/>
      <c r="E14" s="10"/>
      <c r="F14" s="10"/>
      <c r="G14" s="10"/>
      <c r="H14" s="115"/>
      <c r="I14" s="115"/>
      <c r="J14" s="115"/>
      <c r="K14" s="117"/>
      <c r="L14" s="116"/>
      <c r="M14" s="22"/>
      <c r="N14" s="36"/>
      <c r="O14" s="36"/>
      <c r="P14" s="11"/>
      <c r="Q14" s="11"/>
      <c r="R14" s="11"/>
      <c r="S14" s="11"/>
      <c r="T14" s="11"/>
      <c r="U14" s="11"/>
      <c r="V14" s="11"/>
      <c r="W14" s="11"/>
      <c r="X14" s="11"/>
      <c r="Y14" s="11"/>
    </row>
    <row r="15" spans="2:25" ht="19.5" customHeight="1">
      <c r="B15" s="118"/>
      <c r="C15" s="674" t="s">
        <v>54</v>
      </c>
      <c r="D15" s="674"/>
      <c r="E15" s="674"/>
      <c r="F15" s="674"/>
      <c r="G15" s="118"/>
      <c r="H15" s="163"/>
      <c r="I15" s="163"/>
      <c r="J15" s="163"/>
      <c r="K15" s="164"/>
      <c r="L15" s="165"/>
      <c r="M15" s="118"/>
      <c r="N15" s="113"/>
      <c r="O15" s="113"/>
      <c r="P15" s="113"/>
      <c r="Q15" s="113"/>
      <c r="R15" s="113"/>
      <c r="S15" s="113"/>
      <c r="T15" s="113"/>
      <c r="U15" s="113"/>
      <c r="V15" s="113"/>
      <c r="W15" s="113"/>
      <c r="X15" s="113"/>
      <c r="Y15" s="113"/>
    </row>
    <row r="16" spans="2:25" s="81" customFormat="1" ht="19.5" customHeight="1">
      <c r="B16" s="166" t="s">
        <v>246</v>
      </c>
      <c r="C16" s="668" t="s">
        <v>187</v>
      </c>
      <c r="D16" s="669"/>
      <c r="E16" s="669"/>
      <c r="F16" s="670"/>
      <c r="G16" s="255" t="s">
        <v>21</v>
      </c>
      <c r="H16" s="166" t="s">
        <v>207</v>
      </c>
      <c r="I16" s="166" t="s">
        <v>206</v>
      </c>
      <c r="J16" s="166" t="s">
        <v>47</v>
      </c>
      <c r="K16" s="206" t="s">
        <v>193</v>
      </c>
      <c r="L16" s="167">
        <f>N16</f>
        <v>50000</v>
      </c>
      <c r="M16" s="144">
        <v>0</v>
      </c>
      <c r="N16" s="168">
        <f>O16+P16+Q16</f>
        <v>50000</v>
      </c>
      <c r="O16" s="168">
        <v>50000</v>
      </c>
      <c r="P16" s="168">
        <v>0</v>
      </c>
      <c r="Q16" s="168">
        <v>0</v>
      </c>
      <c r="R16" s="110" t="s">
        <v>200</v>
      </c>
      <c r="S16" s="169">
        <v>10</v>
      </c>
      <c r="T16" s="170">
        <v>1</v>
      </c>
      <c r="U16" s="169">
        <v>264</v>
      </c>
      <c r="V16" s="170" t="s">
        <v>208</v>
      </c>
      <c r="W16" s="161"/>
      <c r="X16" s="161" t="s">
        <v>63</v>
      </c>
      <c r="Y16" s="162"/>
    </row>
    <row r="17" spans="2:25" s="81" customFormat="1" ht="19.5" customHeight="1">
      <c r="B17" s="166" t="s">
        <v>247</v>
      </c>
      <c r="C17" s="668" t="s">
        <v>187</v>
      </c>
      <c r="D17" s="669"/>
      <c r="E17" s="669"/>
      <c r="F17" s="670"/>
      <c r="G17" s="255" t="s">
        <v>21</v>
      </c>
      <c r="H17" s="166" t="s">
        <v>207</v>
      </c>
      <c r="I17" s="166" t="s">
        <v>206</v>
      </c>
      <c r="J17" s="166" t="s">
        <v>47</v>
      </c>
      <c r="K17" s="206" t="s">
        <v>194</v>
      </c>
      <c r="L17" s="167">
        <f>N17</f>
        <v>50000</v>
      </c>
      <c r="M17" s="144">
        <v>0</v>
      </c>
      <c r="N17" s="168">
        <f>O17+P17+Q17</f>
        <v>50000</v>
      </c>
      <c r="O17" s="168">
        <v>50000</v>
      </c>
      <c r="P17" s="168">
        <v>0</v>
      </c>
      <c r="Q17" s="168">
        <v>0</v>
      </c>
      <c r="R17" s="110" t="s">
        <v>200</v>
      </c>
      <c r="S17" s="169">
        <v>10</v>
      </c>
      <c r="T17" s="170">
        <v>1</v>
      </c>
      <c r="U17" s="169">
        <v>185</v>
      </c>
      <c r="V17" s="170" t="s">
        <v>208</v>
      </c>
      <c r="W17" s="161"/>
      <c r="X17" s="161" t="s">
        <v>63</v>
      </c>
      <c r="Y17" s="162"/>
    </row>
    <row r="18" spans="2:25" s="81" customFormat="1" ht="19.5" customHeight="1">
      <c r="B18" s="166" t="s">
        <v>248</v>
      </c>
      <c r="C18" s="668" t="s">
        <v>187</v>
      </c>
      <c r="D18" s="669"/>
      <c r="E18" s="669"/>
      <c r="F18" s="670"/>
      <c r="G18" s="262" t="s">
        <v>21</v>
      </c>
      <c r="H18" s="166" t="s">
        <v>207</v>
      </c>
      <c r="I18" s="166" t="s">
        <v>206</v>
      </c>
      <c r="J18" s="166" t="s">
        <v>47</v>
      </c>
      <c r="K18" s="206" t="s">
        <v>195</v>
      </c>
      <c r="L18" s="167">
        <f>N18</f>
        <v>50000</v>
      </c>
      <c r="M18" s="144">
        <v>0</v>
      </c>
      <c r="N18" s="168">
        <f>O18+P18+Q18</f>
        <v>50000</v>
      </c>
      <c r="O18" s="168">
        <v>50000</v>
      </c>
      <c r="P18" s="168">
        <v>0</v>
      </c>
      <c r="Q18" s="168">
        <v>0</v>
      </c>
      <c r="R18" s="110" t="s">
        <v>200</v>
      </c>
      <c r="S18" s="169">
        <v>10</v>
      </c>
      <c r="T18" s="170">
        <v>1</v>
      </c>
      <c r="U18" s="169">
        <v>169</v>
      </c>
      <c r="V18" s="170" t="s">
        <v>208</v>
      </c>
      <c r="W18" s="161"/>
      <c r="X18" s="161" t="s">
        <v>63</v>
      </c>
      <c r="Y18" s="162"/>
    </row>
    <row r="19" spans="2:25" s="81" customFormat="1" ht="19.5" customHeight="1">
      <c r="B19" s="166" t="s">
        <v>249</v>
      </c>
      <c r="C19" s="668" t="s">
        <v>187</v>
      </c>
      <c r="D19" s="669"/>
      <c r="E19" s="669"/>
      <c r="F19" s="670"/>
      <c r="G19" s="272" t="s">
        <v>21</v>
      </c>
      <c r="H19" s="166" t="s">
        <v>207</v>
      </c>
      <c r="I19" s="166" t="s">
        <v>206</v>
      </c>
      <c r="J19" s="166" t="s">
        <v>47</v>
      </c>
      <c r="K19" s="206" t="s">
        <v>196</v>
      </c>
      <c r="L19" s="167">
        <f>N19</f>
        <v>50000</v>
      </c>
      <c r="M19" s="144">
        <v>0</v>
      </c>
      <c r="N19" s="168">
        <f>O19+P19+Q19</f>
        <v>50000</v>
      </c>
      <c r="O19" s="168">
        <v>50000</v>
      </c>
      <c r="P19" s="168">
        <v>0</v>
      </c>
      <c r="Q19" s="168">
        <v>0</v>
      </c>
      <c r="R19" s="110" t="s">
        <v>200</v>
      </c>
      <c r="S19" s="169">
        <v>10</v>
      </c>
      <c r="T19" s="170">
        <v>1</v>
      </c>
      <c r="U19" s="169">
        <v>187</v>
      </c>
      <c r="V19" s="170" t="s">
        <v>208</v>
      </c>
      <c r="W19" s="161"/>
      <c r="X19" s="161" t="s">
        <v>63</v>
      </c>
      <c r="Y19" s="162"/>
    </row>
    <row r="20" spans="2:25" s="81" customFormat="1" ht="19.5" customHeight="1">
      <c r="B20" s="166" t="s">
        <v>250</v>
      </c>
      <c r="C20" s="668" t="s">
        <v>187</v>
      </c>
      <c r="D20" s="669"/>
      <c r="E20" s="669"/>
      <c r="F20" s="670"/>
      <c r="G20" s="273" t="s">
        <v>21</v>
      </c>
      <c r="H20" s="166" t="s">
        <v>207</v>
      </c>
      <c r="I20" s="166" t="s">
        <v>206</v>
      </c>
      <c r="J20" s="166" t="s">
        <v>47</v>
      </c>
      <c r="K20" s="206" t="s">
        <v>204</v>
      </c>
      <c r="L20" s="167">
        <f>N20</f>
        <v>50000</v>
      </c>
      <c r="M20" s="144">
        <v>0</v>
      </c>
      <c r="N20" s="168">
        <f>O20+P20+Q20</f>
        <v>50000</v>
      </c>
      <c r="O20" s="168">
        <v>50000</v>
      </c>
      <c r="P20" s="168">
        <v>0</v>
      </c>
      <c r="Q20" s="168">
        <v>0</v>
      </c>
      <c r="R20" s="110" t="s">
        <v>200</v>
      </c>
      <c r="S20" s="169">
        <v>10</v>
      </c>
      <c r="T20" s="170">
        <v>1</v>
      </c>
      <c r="U20" s="169">
        <v>51</v>
      </c>
      <c r="V20" s="170" t="s">
        <v>208</v>
      </c>
      <c r="W20" s="161"/>
      <c r="X20" s="161" t="s">
        <v>63</v>
      </c>
      <c r="Y20" s="162"/>
    </row>
    <row r="21" spans="2:25" s="81" customFormat="1" ht="19.5" customHeight="1">
      <c r="B21" s="577" t="s">
        <v>251</v>
      </c>
      <c r="C21" s="664" t="s">
        <v>187</v>
      </c>
      <c r="D21" s="665"/>
      <c r="E21" s="665"/>
      <c r="F21" s="666"/>
      <c r="G21" s="578" t="s">
        <v>21</v>
      </c>
      <c r="H21" s="577" t="s">
        <v>207</v>
      </c>
      <c r="I21" s="577" t="s">
        <v>206</v>
      </c>
      <c r="J21" s="577" t="s">
        <v>47</v>
      </c>
      <c r="K21" s="579" t="s">
        <v>205</v>
      </c>
      <c r="L21" s="580">
        <f>N21</f>
        <v>50000</v>
      </c>
      <c r="M21" s="581">
        <v>0</v>
      </c>
      <c r="N21" s="582">
        <f>O21+P21+Q21</f>
        <v>50000</v>
      </c>
      <c r="O21" s="582">
        <v>50000</v>
      </c>
      <c r="P21" s="582">
        <v>0</v>
      </c>
      <c r="Q21" s="582">
        <v>0</v>
      </c>
      <c r="R21" s="583" t="s">
        <v>200</v>
      </c>
      <c r="S21" s="584">
        <v>10</v>
      </c>
      <c r="T21" s="585">
        <v>1</v>
      </c>
      <c r="U21" s="584">
        <v>278</v>
      </c>
      <c r="V21" s="585" t="s">
        <v>208</v>
      </c>
      <c r="W21" s="586"/>
      <c r="X21" s="586" t="s">
        <v>63</v>
      </c>
      <c r="Y21" s="587"/>
    </row>
    <row r="22" spans="2:26" s="81" customFormat="1" ht="19.5" customHeight="1">
      <c r="B22" s="166" t="s">
        <v>411</v>
      </c>
      <c r="C22" s="667" t="s">
        <v>410</v>
      </c>
      <c r="D22" s="667"/>
      <c r="E22" s="667"/>
      <c r="F22" s="667"/>
      <c r="G22" s="131" t="s">
        <v>21</v>
      </c>
      <c r="H22" s="166" t="s">
        <v>207</v>
      </c>
      <c r="I22" s="166" t="s">
        <v>412</v>
      </c>
      <c r="J22" s="166" t="s">
        <v>47</v>
      </c>
      <c r="K22" s="590" t="s">
        <v>413</v>
      </c>
      <c r="L22" s="167">
        <f>N22</f>
        <v>80000</v>
      </c>
      <c r="M22" s="144">
        <v>0</v>
      </c>
      <c r="N22" s="168">
        <f>O22+P22+Q22</f>
        <v>80000</v>
      </c>
      <c r="O22" s="168">
        <v>80000</v>
      </c>
      <c r="P22" s="168">
        <v>0</v>
      </c>
      <c r="Q22" s="168">
        <v>0</v>
      </c>
      <c r="R22" s="162" t="s">
        <v>16</v>
      </c>
      <c r="S22" s="439">
        <v>48</v>
      </c>
      <c r="T22" s="170">
        <v>1</v>
      </c>
      <c r="U22" s="169">
        <v>455</v>
      </c>
      <c r="V22" s="170" t="s">
        <v>208</v>
      </c>
      <c r="W22" s="161"/>
      <c r="X22" s="161" t="s">
        <v>63</v>
      </c>
      <c r="Y22" s="162"/>
      <c r="Z22" s="589"/>
    </row>
    <row r="23" spans="2:25" s="81" customFormat="1" ht="19.5" customHeight="1" thickBot="1">
      <c r="B23" s="488" t="s">
        <v>424</v>
      </c>
      <c r="C23" s="671" t="s">
        <v>187</v>
      </c>
      <c r="D23" s="672"/>
      <c r="E23" s="672"/>
      <c r="F23" s="673"/>
      <c r="G23" s="410" t="s">
        <v>21</v>
      </c>
      <c r="H23" s="488" t="s">
        <v>207</v>
      </c>
      <c r="I23" s="488" t="s">
        <v>206</v>
      </c>
      <c r="J23" s="556" t="s">
        <v>47</v>
      </c>
      <c r="K23" s="554" t="s">
        <v>422</v>
      </c>
      <c r="L23" s="484">
        <f>N23</f>
        <v>50000</v>
      </c>
      <c r="M23" s="378">
        <v>0</v>
      </c>
      <c r="N23" s="489">
        <f>O23+P23+Q23</f>
        <v>50000</v>
      </c>
      <c r="O23" s="489">
        <v>50000</v>
      </c>
      <c r="P23" s="489">
        <v>0</v>
      </c>
      <c r="Q23" s="489">
        <v>0</v>
      </c>
      <c r="R23" s="588" t="s">
        <v>423</v>
      </c>
      <c r="S23" s="555">
        <v>1</v>
      </c>
      <c r="T23" s="485">
        <v>1</v>
      </c>
      <c r="U23" s="555">
        <v>78</v>
      </c>
      <c r="V23" s="485" t="s">
        <v>208</v>
      </c>
      <c r="W23" s="490"/>
      <c r="X23" s="490" t="s">
        <v>63</v>
      </c>
      <c r="Y23" s="487"/>
    </row>
    <row r="24" spans="2:25" ht="13.5" thickBot="1">
      <c r="B24" s="1"/>
      <c r="C24" s="1"/>
      <c r="D24" s="1"/>
      <c r="E24" s="1"/>
      <c r="F24" s="1"/>
      <c r="G24" s="1"/>
      <c r="H24" s="1"/>
      <c r="I24" s="1"/>
      <c r="J24" s="1"/>
      <c r="K24" s="20" t="s">
        <v>12</v>
      </c>
      <c r="L24" s="19">
        <f>SUM(L16:L23)</f>
        <v>430000</v>
      </c>
      <c r="M24" s="30"/>
      <c r="N24" s="19">
        <f>SUM(N16:N23)</f>
        <v>430000</v>
      </c>
      <c r="O24" s="19">
        <f>SUM(O16:O23)</f>
        <v>430000</v>
      </c>
      <c r="P24" s="19">
        <f>SUM(P16:P23)</f>
        <v>0</v>
      </c>
      <c r="Q24" s="19">
        <f>SUM(Q16:Q23)</f>
        <v>0</v>
      </c>
      <c r="R24" s="1"/>
      <c r="S24" s="1"/>
      <c r="T24" s="14"/>
      <c r="U24" s="14"/>
      <c r="V24" s="14"/>
      <c r="W24" s="14"/>
      <c r="X24" s="14"/>
      <c r="Y24" s="14"/>
    </row>
    <row r="25" spans="2:25" ht="12.75">
      <c r="B25" s="1"/>
      <c r="C25" s="1"/>
      <c r="D25" s="1"/>
      <c r="E25" s="1"/>
      <c r="F25" s="1"/>
      <c r="G25" s="1"/>
      <c r="H25" s="1"/>
      <c r="I25" s="1"/>
      <c r="J25" s="1"/>
      <c r="K25" s="1"/>
      <c r="L25" s="1"/>
      <c r="Q25" s="1"/>
      <c r="R25" s="1"/>
      <c r="S25" s="1"/>
      <c r="T25" s="14"/>
      <c r="U25" s="14"/>
      <c r="V25" s="14"/>
      <c r="W25" s="14"/>
      <c r="X25" s="14"/>
      <c r="Y25" s="14"/>
    </row>
    <row r="26" spans="2:25" ht="12.75">
      <c r="B26" s="1"/>
      <c r="C26" s="1"/>
      <c r="D26" s="1"/>
      <c r="E26" s="1"/>
      <c r="F26" s="1"/>
      <c r="G26" s="1"/>
      <c r="H26" s="1"/>
      <c r="I26" s="1"/>
      <c r="J26" s="1"/>
      <c r="K26" s="1"/>
      <c r="L26" s="1"/>
      <c r="O26" s="108"/>
      <c r="Q26" s="1"/>
      <c r="R26" s="1"/>
      <c r="S26" s="1"/>
      <c r="T26" s="14"/>
      <c r="U26" s="14"/>
      <c r="V26" s="14"/>
      <c r="W26" s="14"/>
      <c r="X26" s="14"/>
      <c r="Y26" s="14"/>
    </row>
    <row r="27" spans="2:25" ht="12.75">
      <c r="B27" s="1"/>
      <c r="C27" s="1"/>
      <c r="D27" s="1"/>
      <c r="E27" s="1"/>
      <c r="F27" s="1"/>
      <c r="G27" s="1"/>
      <c r="H27" s="1"/>
      <c r="I27" s="1"/>
      <c r="J27" s="1"/>
      <c r="K27" s="1"/>
      <c r="L27" s="1"/>
      <c r="Q27" s="1"/>
      <c r="R27" s="1"/>
      <c r="S27" s="1"/>
      <c r="T27" s="14"/>
      <c r="U27" s="14"/>
      <c r="V27" s="14"/>
      <c r="W27" s="14"/>
      <c r="X27" s="14"/>
      <c r="Y27" s="14"/>
    </row>
    <row r="28" spans="2:25" ht="12.75">
      <c r="B28" s="1"/>
      <c r="C28" s="1"/>
      <c r="D28" s="1"/>
      <c r="E28" s="1"/>
      <c r="F28" s="1"/>
      <c r="G28" s="1"/>
      <c r="H28" s="1"/>
      <c r="I28" s="1"/>
      <c r="J28" s="1"/>
      <c r="K28" s="1"/>
      <c r="L28" s="1"/>
      <c r="Q28" s="1"/>
      <c r="R28" s="1"/>
      <c r="S28" s="1"/>
      <c r="T28" s="14"/>
      <c r="U28" s="14"/>
      <c r="V28" s="14"/>
      <c r="W28" s="14"/>
      <c r="X28" s="14"/>
      <c r="Y28" s="14"/>
    </row>
    <row r="29" spans="3:25" ht="12.75">
      <c r="C29" s="240"/>
      <c r="D29" s="240"/>
      <c r="E29" s="240"/>
      <c r="F29" s="240"/>
      <c r="T29" s="229"/>
      <c r="U29" s="229"/>
      <c r="V29" s="229"/>
      <c r="W29" s="229"/>
      <c r="X29" s="229"/>
      <c r="Y29" s="229"/>
    </row>
    <row r="30" spans="15:25" ht="12.75">
      <c r="O30" s="274"/>
      <c r="P30" s="274"/>
      <c r="T30" s="627" t="s">
        <v>107</v>
      </c>
      <c r="U30" s="627"/>
      <c r="V30" s="627"/>
      <c r="W30" s="627"/>
      <c r="X30" s="627"/>
      <c r="Y30" s="627"/>
    </row>
    <row r="31" spans="15:25" ht="18" customHeight="1">
      <c r="O31" s="108"/>
      <c r="P31" s="108"/>
      <c r="T31" s="626" t="s">
        <v>19</v>
      </c>
      <c r="U31" s="626"/>
      <c r="V31" s="626"/>
      <c r="W31" s="626"/>
      <c r="X31" s="626"/>
      <c r="Y31" s="626"/>
    </row>
    <row r="32" spans="9:15" ht="12.75">
      <c r="I32" s="71"/>
      <c r="O32" s="72"/>
    </row>
    <row r="51" ht="12.75">
      <c r="N51" s="79" t="s">
        <v>259</v>
      </c>
    </row>
  </sheetData>
  <sheetProtection/>
  <mergeCells count="32">
    <mergeCell ref="K4:O4"/>
    <mergeCell ref="R7:U7"/>
    <mergeCell ref="K8:O8"/>
    <mergeCell ref="K9:O9"/>
    <mergeCell ref="K10:P10"/>
    <mergeCell ref="K5:O5"/>
    <mergeCell ref="T31:Y31"/>
    <mergeCell ref="T30:Y30"/>
    <mergeCell ref="L12:L13"/>
    <mergeCell ref="W12:W13"/>
    <mergeCell ref="C20:F20"/>
    <mergeCell ref="C23:F23"/>
    <mergeCell ref="U12:U13"/>
    <mergeCell ref="K12:K13"/>
    <mergeCell ref="M12:M13"/>
    <mergeCell ref="V12:V13"/>
    <mergeCell ref="R12:T12"/>
    <mergeCell ref="G12:G13"/>
    <mergeCell ref="J12:J13"/>
    <mergeCell ref="H12:H13"/>
    <mergeCell ref="I12:I13"/>
    <mergeCell ref="C15:F15"/>
    <mergeCell ref="N12:Q12"/>
    <mergeCell ref="X12:Y12"/>
    <mergeCell ref="C21:F21"/>
    <mergeCell ref="C22:F22"/>
    <mergeCell ref="B12:B13"/>
    <mergeCell ref="C12:F13"/>
    <mergeCell ref="C19:F19"/>
    <mergeCell ref="C17:F17"/>
    <mergeCell ref="C18:F18"/>
    <mergeCell ref="C16:F16"/>
  </mergeCells>
  <printOptions horizontalCentered="1"/>
  <pageMargins left="0.75" right="0" top="0.19" bottom="0" header="0" footer="0"/>
  <pageSetup horizontalDpi="600" verticalDpi="600" orientation="landscape" paperSize="5" scale="70" r:id="rId2"/>
  <drawing r:id="rId1"/>
</worksheet>
</file>

<file path=xl/worksheets/sheet6.xml><?xml version="1.0" encoding="utf-8"?>
<worksheet xmlns="http://schemas.openxmlformats.org/spreadsheetml/2006/main" xmlns:r="http://schemas.openxmlformats.org/officeDocument/2006/relationships">
  <dimension ref="A2:Z63"/>
  <sheetViews>
    <sheetView view="pageBreakPreview" zoomScaleNormal="115" zoomScaleSheetLayoutView="100" zoomScalePageLayoutView="0" workbookViewId="0" topLeftCell="E26">
      <selection activeCell="O36" sqref="O36"/>
    </sheetView>
  </sheetViews>
  <sheetFormatPr defaultColWidth="11.421875" defaultRowHeight="12.75"/>
  <cols>
    <col min="1" max="1" width="3.421875" style="79" customWidth="1"/>
    <col min="2" max="2" width="10.140625" style="79" customWidth="1"/>
    <col min="3" max="6" width="10.7109375" style="79" customWidth="1"/>
    <col min="7" max="7" width="7.140625" style="79" customWidth="1"/>
    <col min="8" max="8" width="5.7109375" style="79" customWidth="1"/>
    <col min="9" max="9" width="8.140625" style="79" customWidth="1"/>
    <col min="10" max="10" width="7.57421875" style="79" customWidth="1"/>
    <col min="11" max="11" width="18.421875" style="79" customWidth="1"/>
    <col min="12" max="12" width="12.28125" style="79" customWidth="1"/>
    <col min="13" max="13" width="7.421875" style="79" customWidth="1"/>
    <col min="14" max="14" width="12.28125" style="79" customWidth="1"/>
    <col min="15" max="15" width="12.00390625" style="79" customWidth="1"/>
    <col min="16" max="16" width="12.28125" style="79" customWidth="1"/>
    <col min="17" max="17" width="12.140625" style="79" customWidth="1"/>
    <col min="18" max="18" width="8.57421875" style="79" customWidth="1"/>
    <col min="19" max="19" width="8.28125" style="79" customWidth="1"/>
    <col min="20" max="20" width="9.421875" style="79" customWidth="1"/>
    <col min="21" max="21" width="9.28125" style="79" customWidth="1"/>
    <col min="22" max="22" width="10.421875" style="79" customWidth="1"/>
    <col min="23" max="23" width="6.57421875" style="79" customWidth="1"/>
    <col min="24" max="24" width="6.140625" style="79" customWidth="1"/>
    <col min="25" max="25" width="5.421875" style="79" customWidth="1"/>
    <col min="26" max="26" width="2.57421875" style="79" hidden="1" customWidth="1"/>
    <col min="27" max="16384" width="11.421875" style="79" customWidth="1"/>
  </cols>
  <sheetData>
    <row r="1" ht="13.5" thickBot="1"/>
    <row r="2" spans="2:25" ht="12.75">
      <c r="B2" s="222"/>
      <c r="C2" s="223"/>
      <c r="D2" s="223"/>
      <c r="E2" s="223"/>
      <c r="F2" s="223"/>
      <c r="G2" s="223"/>
      <c r="H2" s="223"/>
      <c r="I2" s="223"/>
      <c r="J2" s="223"/>
      <c r="K2" s="223"/>
      <c r="L2" s="223"/>
      <c r="M2" s="223"/>
      <c r="N2" s="223"/>
      <c r="O2" s="223"/>
      <c r="P2" s="223"/>
      <c r="Q2" s="223"/>
      <c r="R2" s="223"/>
      <c r="S2" s="223"/>
      <c r="T2" s="223"/>
      <c r="U2" s="223"/>
      <c r="V2" s="223"/>
      <c r="W2" s="223"/>
      <c r="X2" s="223"/>
      <c r="Y2" s="224"/>
    </row>
    <row r="3" spans="2:25" ht="12.75">
      <c r="B3" s="225"/>
      <c r="C3" s="84"/>
      <c r="D3" s="84"/>
      <c r="E3" s="84"/>
      <c r="F3" s="84"/>
      <c r="G3" s="84"/>
      <c r="H3" s="84"/>
      <c r="I3" s="84"/>
      <c r="J3" s="84"/>
      <c r="K3" s="84"/>
      <c r="L3" s="84"/>
      <c r="M3" s="84"/>
      <c r="N3" s="84"/>
      <c r="O3" s="84"/>
      <c r="P3" s="84"/>
      <c r="Q3" s="84"/>
      <c r="R3" s="84"/>
      <c r="S3" s="84"/>
      <c r="T3" s="84"/>
      <c r="U3" s="84"/>
      <c r="V3" s="84"/>
      <c r="W3" s="84"/>
      <c r="X3" s="84"/>
      <c r="Y3" s="226"/>
    </row>
    <row r="4" spans="1:25" ht="15.75">
      <c r="A4" s="226"/>
      <c r="C4" s="309"/>
      <c r="D4" s="312" t="s">
        <v>220</v>
      </c>
      <c r="F4" s="23"/>
      <c r="G4" s="84"/>
      <c r="H4" s="309"/>
      <c r="I4" s="309"/>
      <c r="J4" s="309"/>
      <c r="K4" s="607" t="s">
        <v>27</v>
      </c>
      <c r="L4" s="607"/>
      <c r="M4" s="607"/>
      <c r="N4" s="607"/>
      <c r="O4" s="607"/>
      <c r="P4" s="309"/>
      <c r="Q4" s="309"/>
      <c r="R4" s="300" t="s">
        <v>110</v>
      </c>
      <c r="S4" s="23" t="s">
        <v>257</v>
      </c>
      <c r="T4" s="309"/>
      <c r="U4" s="309"/>
      <c r="V4" s="309"/>
      <c r="W4" s="309"/>
      <c r="X4" s="309"/>
      <c r="Y4" s="310"/>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09"/>
      <c r="Y5" s="310"/>
    </row>
    <row r="6" spans="1:25" ht="12.75">
      <c r="A6" s="226"/>
      <c r="C6" s="227"/>
      <c r="D6" s="302" t="s">
        <v>221</v>
      </c>
      <c r="E6" s="23"/>
      <c r="F6" s="302"/>
      <c r="G6" s="302"/>
      <c r="H6" s="227"/>
      <c r="I6" s="227"/>
      <c r="J6" s="227"/>
      <c r="K6" s="227" t="s">
        <v>287</v>
      </c>
      <c r="L6" s="299"/>
      <c r="M6" s="299"/>
      <c r="N6" s="299"/>
      <c r="O6" s="299"/>
      <c r="P6" s="227"/>
      <c r="Q6" s="227"/>
      <c r="R6" s="227"/>
      <c r="S6" s="227"/>
      <c r="T6" s="227"/>
      <c r="U6" s="227"/>
      <c r="V6" s="227"/>
      <c r="W6" s="227"/>
      <c r="X6" s="227"/>
      <c r="Y6" s="311"/>
    </row>
    <row r="7" spans="2:25" ht="12.75">
      <c r="B7" s="24"/>
      <c r="D7" s="302" t="s">
        <v>219</v>
      </c>
      <c r="E7" s="302" t="str">
        <f>'AGUA POTABLE 1'!E7</f>
        <v>31 DE ENERO 2014</v>
      </c>
      <c r="F7" s="23"/>
      <c r="G7" s="84"/>
      <c r="H7" s="84"/>
      <c r="I7" s="84"/>
      <c r="J7" s="84"/>
      <c r="K7" s="84"/>
      <c r="L7" s="84"/>
      <c r="M7" s="84"/>
      <c r="N7" s="84"/>
      <c r="O7" s="84"/>
      <c r="Q7" s="37"/>
      <c r="R7" s="608" t="s">
        <v>55</v>
      </c>
      <c r="S7" s="608"/>
      <c r="T7" s="608"/>
      <c r="U7" s="608"/>
      <c r="V7" s="84"/>
      <c r="W7" s="84"/>
      <c r="X7" s="84"/>
      <c r="Y7" s="226"/>
    </row>
    <row r="8" spans="2:25" ht="12.75">
      <c r="B8" s="24"/>
      <c r="D8" s="302" t="s">
        <v>265</v>
      </c>
      <c r="F8" s="23"/>
      <c r="G8" s="84"/>
      <c r="H8" s="33"/>
      <c r="I8" s="33"/>
      <c r="J8" s="33"/>
      <c r="K8" s="615" t="s">
        <v>217</v>
      </c>
      <c r="L8" s="615"/>
      <c r="M8" s="615"/>
      <c r="N8" s="615"/>
      <c r="O8" s="615"/>
      <c r="P8" s="33"/>
      <c r="Q8" s="33"/>
      <c r="R8" s="39" t="s">
        <v>64</v>
      </c>
      <c r="S8" s="38" t="s">
        <v>65</v>
      </c>
      <c r="U8" s="84"/>
      <c r="V8" s="84"/>
      <c r="W8" s="84"/>
      <c r="X8" s="84"/>
      <c r="Y8" s="226"/>
    </row>
    <row r="9" spans="2:25" ht="12.75">
      <c r="B9" s="24"/>
      <c r="D9" s="302" t="s">
        <v>267</v>
      </c>
      <c r="E9" s="23"/>
      <c r="F9" s="23"/>
      <c r="G9" s="84"/>
      <c r="H9" s="227"/>
      <c r="I9" s="227"/>
      <c r="J9" s="227"/>
      <c r="K9" s="613" t="s">
        <v>289</v>
      </c>
      <c r="L9" s="613"/>
      <c r="M9" s="613"/>
      <c r="N9" s="613"/>
      <c r="O9" s="613"/>
      <c r="Q9" s="37"/>
      <c r="R9" s="39" t="s">
        <v>57</v>
      </c>
      <c r="S9" s="38" t="s">
        <v>66</v>
      </c>
      <c r="U9" s="37"/>
      <c r="V9" s="37"/>
      <c r="W9" s="84"/>
      <c r="X9" s="84"/>
      <c r="Y9" s="226"/>
    </row>
    <row r="10" spans="2:25" ht="13.5" thickBot="1">
      <c r="B10" s="24"/>
      <c r="H10" s="84"/>
      <c r="I10" s="84"/>
      <c r="J10" s="84"/>
      <c r="K10" s="614" t="s">
        <v>26</v>
      </c>
      <c r="L10" s="614"/>
      <c r="M10" s="614"/>
      <c r="N10" s="614"/>
      <c r="O10" s="614"/>
      <c r="P10" s="614"/>
      <c r="Q10" s="84"/>
      <c r="R10" s="84"/>
      <c r="S10" s="84"/>
      <c r="T10" s="84"/>
      <c r="U10" s="39" t="s">
        <v>30</v>
      </c>
      <c r="V10" s="301">
        <v>6</v>
      </c>
      <c r="W10" s="301" t="s">
        <v>31</v>
      </c>
      <c r="X10" s="301">
        <f>'INF. BASICA DE SALUD 5'!X10</f>
        <v>12</v>
      </c>
      <c r="Y10" s="27"/>
    </row>
    <row r="11" spans="2:25" ht="7.5" customHeight="1" thickBot="1">
      <c r="B11" s="223"/>
      <c r="C11" s="223"/>
      <c r="D11" s="223"/>
      <c r="E11" s="223"/>
      <c r="F11" s="223"/>
      <c r="G11" s="223"/>
      <c r="H11" s="223"/>
      <c r="I11" s="223"/>
      <c r="J11" s="223"/>
      <c r="K11" s="223"/>
      <c r="L11" s="223"/>
      <c r="M11" s="223"/>
      <c r="N11" s="223"/>
      <c r="O11" s="223"/>
      <c r="P11" s="223"/>
      <c r="Q11" s="223"/>
      <c r="R11" s="223"/>
      <c r="S11" s="223"/>
      <c r="T11" s="223"/>
      <c r="U11" s="307"/>
      <c r="V11" s="307"/>
      <c r="W11" s="307"/>
      <c r="X11" s="307"/>
      <c r="Y11" s="307"/>
    </row>
    <row r="12" spans="1:25" s="7" customFormat="1" ht="31.5" customHeight="1" thickBot="1">
      <c r="A12" s="83"/>
      <c r="B12" s="609" t="s">
        <v>0</v>
      </c>
      <c r="C12" s="609" t="s">
        <v>1</v>
      </c>
      <c r="D12" s="609"/>
      <c r="E12" s="609"/>
      <c r="F12" s="609"/>
      <c r="G12" s="609" t="s">
        <v>2</v>
      </c>
      <c r="H12" s="609" t="s">
        <v>3</v>
      </c>
      <c r="I12" s="609" t="s">
        <v>4</v>
      </c>
      <c r="J12" s="609" t="s">
        <v>45</v>
      </c>
      <c r="K12" s="609" t="s">
        <v>5</v>
      </c>
      <c r="L12" s="609" t="s">
        <v>6</v>
      </c>
      <c r="M12" s="609" t="s">
        <v>22</v>
      </c>
      <c r="N12" s="609" t="s">
        <v>7</v>
      </c>
      <c r="O12" s="609"/>
      <c r="P12" s="609"/>
      <c r="Q12" s="609"/>
      <c r="R12" s="609" t="s">
        <v>8</v>
      </c>
      <c r="S12" s="609"/>
      <c r="T12" s="609"/>
      <c r="U12" s="609" t="s">
        <v>9</v>
      </c>
      <c r="V12" s="609" t="s">
        <v>40</v>
      </c>
      <c r="W12" s="609" t="s">
        <v>10</v>
      </c>
      <c r="X12" s="609" t="s">
        <v>73</v>
      </c>
      <c r="Y12" s="609"/>
    </row>
    <row r="13" spans="2:25" s="7" customFormat="1" ht="31.5" customHeight="1" thickBot="1">
      <c r="B13" s="609"/>
      <c r="C13" s="609"/>
      <c r="D13" s="609"/>
      <c r="E13" s="609"/>
      <c r="F13" s="609"/>
      <c r="G13" s="609"/>
      <c r="H13" s="609"/>
      <c r="I13" s="609"/>
      <c r="J13" s="609"/>
      <c r="K13" s="609"/>
      <c r="L13" s="609"/>
      <c r="M13" s="609"/>
      <c r="N13" s="330" t="s">
        <v>12</v>
      </c>
      <c r="O13" s="330" t="s">
        <v>32</v>
      </c>
      <c r="P13" s="330" t="s">
        <v>171</v>
      </c>
      <c r="Q13" s="422" t="s">
        <v>166</v>
      </c>
      <c r="R13" s="330" t="s">
        <v>13</v>
      </c>
      <c r="S13" s="330" t="s">
        <v>14</v>
      </c>
      <c r="T13" s="330" t="s">
        <v>133</v>
      </c>
      <c r="U13" s="609"/>
      <c r="V13" s="609"/>
      <c r="W13" s="609"/>
      <c r="X13" s="306" t="s">
        <v>62</v>
      </c>
      <c r="Y13" s="306" t="s">
        <v>56</v>
      </c>
    </row>
    <row r="14" spans="2:25" s="84" customFormat="1" ht="4.5" customHeight="1" thickBot="1">
      <c r="B14" s="10"/>
      <c r="C14" s="10"/>
      <c r="D14" s="10"/>
      <c r="E14" s="10"/>
      <c r="F14" s="10"/>
      <c r="G14" s="10"/>
      <c r="H14" s="216"/>
      <c r="I14" s="216"/>
      <c r="J14" s="216"/>
      <c r="K14" s="217"/>
      <c r="L14" s="153"/>
      <c r="M14" s="10"/>
      <c r="N14" s="11"/>
      <c r="O14" s="11"/>
      <c r="P14" s="11"/>
      <c r="Q14" s="11"/>
      <c r="R14" s="11"/>
      <c r="S14" s="11"/>
      <c r="T14" s="11"/>
      <c r="U14" s="11"/>
      <c r="V14" s="11"/>
      <c r="W14" s="11"/>
      <c r="X14" s="11"/>
      <c r="Y14" s="11"/>
    </row>
    <row r="15" spans="2:25" ht="19.5" customHeight="1">
      <c r="B15" s="49"/>
      <c r="C15" s="689" t="s">
        <v>34</v>
      </c>
      <c r="D15" s="690"/>
      <c r="E15" s="690"/>
      <c r="F15" s="691"/>
      <c r="G15" s="49"/>
      <c r="H15" s="50"/>
      <c r="I15" s="50"/>
      <c r="J15" s="50"/>
      <c r="K15" s="51"/>
      <c r="L15" s="52"/>
      <c r="M15" s="53"/>
      <c r="N15" s="54"/>
      <c r="O15" s="54"/>
      <c r="P15" s="54"/>
      <c r="Q15" s="55"/>
      <c r="R15" s="49"/>
      <c r="S15" s="56"/>
      <c r="T15" s="57"/>
      <c r="U15" s="58"/>
      <c r="V15" s="57"/>
      <c r="W15" s="59"/>
      <c r="X15" s="59"/>
      <c r="Y15" s="60"/>
    </row>
    <row r="16" spans="2:25" s="275" customFormat="1" ht="19.5" customHeight="1">
      <c r="B16" s="62" t="s">
        <v>143</v>
      </c>
      <c r="C16" s="686" t="s">
        <v>254</v>
      </c>
      <c r="D16" s="687"/>
      <c r="E16" s="687"/>
      <c r="F16" s="688"/>
      <c r="G16" s="62" t="s">
        <v>21</v>
      </c>
      <c r="H16" s="61" t="s">
        <v>50</v>
      </c>
      <c r="I16" s="61" t="s">
        <v>144</v>
      </c>
      <c r="J16" s="61" t="s">
        <v>47</v>
      </c>
      <c r="K16" s="73" t="s">
        <v>42</v>
      </c>
      <c r="L16" s="63">
        <f>N16</f>
        <v>900000</v>
      </c>
      <c r="M16" s="456">
        <v>0</v>
      </c>
      <c r="N16" s="65">
        <f>O16</f>
        <v>900000</v>
      </c>
      <c r="O16" s="65">
        <v>900000</v>
      </c>
      <c r="P16" s="65">
        <v>0</v>
      </c>
      <c r="Q16" s="65">
        <v>0</v>
      </c>
      <c r="R16" s="162" t="s">
        <v>16</v>
      </c>
      <c r="S16" s="205">
        <v>618</v>
      </c>
      <c r="T16" s="67">
        <v>1</v>
      </c>
      <c r="U16" s="68">
        <v>365</v>
      </c>
      <c r="V16" s="67" t="s">
        <v>68</v>
      </c>
      <c r="W16" s="457"/>
      <c r="X16" s="457"/>
      <c r="Y16" s="458" t="s">
        <v>63</v>
      </c>
    </row>
    <row r="17" spans="2:25" s="270" customFormat="1" ht="19.5" customHeight="1">
      <c r="B17" s="61" t="s">
        <v>214</v>
      </c>
      <c r="C17" s="686" t="s">
        <v>255</v>
      </c>
      <c r="D17" s="687"/>
      <c r="E17" s="687"/>
      <c r="F17" s="688"/>
      <c r="G17" s="62" t="s">
        <v>21</v>
      </c>
      <c r="H17" s="61" t="s">
        <v>50</v>
      </c>
      <c r="I17" s="61" t="s">
        <v>212</v>
      </c>
      <c r="J17" s="61" t="s">
        <v>47</v>
      </c>
      <c r="K17" s="73" t="s">
        <v>140</v>
      </c>
      <c r="L17" s="63">
        <f aca="true" t="shared" si="0" ref="L17:L27">N17</f>
        <v>650000</v>
      </c>
      <c r="M17" s="64">
        <v>0</v>
      </c>
      <c r="N17" s="65">
        <v>650000</v>
      </c>
      <c r="O17" s="65">
        <v>650000</v>
      </c>
      <c r="P17" s="65">
        <v>0</v>
      </c>
      <c r="Q17" s="65">
        <v>0</v>
      </c>
      <c r="R17" s="162" t="s">
        <v>16</v>
      </c>
      <c r="S17" s="205">
        <v>48</v>
      </c>
      <c r="T17" s="67">
        <v>1</v>
      </c>
      <c r="U17" s="68">
        <v>167</v>
      </c>
      <c r="V17" s="67" t="s">
        <v>68</v>
      </c>
      <c r="W17" s="477"/>
      <c r="X17" s="74"/>
      <c r="Y17" s="62" t="s">
        <v>63</v>
      </c>
    </row>
    <row r="18" spans="2:25" s="270" customFormat="1" ht="19.5" customHeight="1">
      <c r="B18" s="62" t="s">
        <v>145</v>
      </c>
      <c r="C18" s="686" t="s">
        <v>202</v>
      </c>
      <c r="D18" s="687"/>
      <c r="E18" s="687"/>
      <c r="F18" s="688"/>
      <c r="G18" s="62" t="s">
        <v>21</v>
      </c>
      <c r="H18" s="61" t="s">
        <v>50</v>
      </c>
      <c r="I18" s="61" t="s">
        <v>146</v>
      </c>
      <c r="J18" s="61" t="s">
        <v>47</v>
      </c>
      <c r="K18" s="73" t="s">
        <v>100</v>
      </c>
      <c r="L18" s="63">
        <f t="shared" si="0"/>
        <v>490529.45</v>
      </c>
      <c r="M18" s="456">
        <v>1</v>
      </c>
      <c r="N18" s="65">
        <f>O18+P18+Q18</f>
        <v>490529.45</v>
      </c>
      <c r="O18" s="65">
        <v>490529.45</v>
      </c>
      <c r="P18" s="65">
        <v>0</v>
      </c>
      <c r="Q18" s="65">
        <v>0</v>
      </c>
      <c r="R18" s="162" t="s">
        <v>383</v>
      </c>
      <c r="S18" s="205">
        <v>1</v>
      </c>
      <c r="T18" s="67">
        <v>1</v>
      </c>
      <c r="U18" s="68">
        <v>81</v>
      </c>
      <c r="V18" s="67" t="s">
        <v>68</v>
      </c>
      <c r="W18" s="457"/>
      <c r="X18" s="457"/>
      <c r="Y18" s="458" t="s">
        <v>63</v>
      </c>
    </row>
    <row r="19" spans="2:25" s="275" customFormat="1" ht="19.5" customHeight="1">
      <c r="B19" s="75" t="s">
        <v>215</v>
      </c>
      <c r="C19" s="686" t="s">
        <v>256</v>
      </c>
      <c r="D19" s="687"/>
      <c r="E19" s="687"/>
      <c r="F19" s="688"/>
      <c r="G19" s="62" t="s">
        <v>21</v>
      </c>
      <c r="H19" s="61" t="s">
        <v>50</v>
      </c>
      <c r="I19" s="61" t="s">
        <v>213</v>
      </c>
      <c r="J19" s="61" t="s">
        <v>47</v>
      </c>
      <c r="K19" s="73" t="s">
        <v>141</v>
      </c>
      <c r="L19" s="63">
        <f t="shared" si="0"/>
        <v>655670.2</v>
      </c>
      <c r="M19" s="64">
        <v>0</v>
      </c>
      <c r="N19" s="65">
        <f>O19</f>
        <v>655670.2</v>
      </c>
      <c r="O19" s="65">
        <v>655670.2</v>
      </c>
      <c r="P19" s="65">
        <v>0</v>
      </c>
      <c r="Q19" s="65">
        <v>0</v>
      </c>
      <c r="R19" s="162" t="s">
        <v>149</v>
      </c>
      <c r="S19" s="66">
        <v>48</v>
      </c>
      <c r="T19" s="67">
        <v>1</v>
      </c>
      <c r="U19" s="68">
        <v>169</v>
      </c>
      <c r="V19" s="67" t="s">
        <v>68</v>
      </c>
      <c r="W19" s="74"/>
      <c r="X19" s="74"/>
      <c r="Y19" s="62" t="s">
        <v>63</v>
      </c>
    </row>
    <row r="20" spans="2:25" s="275" customFormat="1" ht="19.5" customHeight="1">
      <c r="B20" s="75" t="s">
        <v>147</v>
      </c>
      <c r="C20" s="686" t="s">
        <v>203</v>
      </c>
      <c r="D20" s="687"/>
      <c r="E20" s="687"/>
      <c r="F20" s="688"/>
      <c r="G20" s="62" t="s">
        <v>21</v>
      </c>
      <c r="H20" s="61" t="s">
        <v>50</v>
      </c>
      <c r="I20" s="61" t="s">
        <v>148</v>
      </c>
      <c r="J20" s="61" t="s">
        <v>47</v>
      </c>
      <c r="K20" s="73" t="s">
        <v>142</v>
      </c>
      <c r="L20" s="63">
        <f t="shared" si="0"/>
        <v>150000</v>
      </c>
      <c r="M20" s="64">
        <v>0</v>
      </c>
      <c r="N20" s="65">
        <f aca="true" t="shared" si="1" ref="N20:N34">O20+P20+Q20</f>
        <v>150000</v>
      </c>
      <c r="O20" s="65">
        <v>150000</v>
      </c>
      <c r="P20" s="65">
        <v>0</v>
      </c>
      <c r="Q20" s="65">
        <v>0</v>
      </c>
      <c r="R20" s="162" t="s">
        <v>16</v>
      </c>
      <c r="S20" s="66">
        <v>110</v>
      </c>
      <c r="T20" s="67">
        <v>1</v>
      </c>
      <c r="U20" s="68">
        <v>163</v>
      </c>
      <c r="V20" s="67" t="s">
        <v>68</v>
      </c>
      <c r="W20" s="74"/>
      <c r="X20" s="74" t="s">
        <v>63</v>
      </c>
      <c r="Y20" s="62"/>
    </row>
    <row r="21" spans="2:25" s="275" customFormat="1" ht="19.5" customHeight="1">
      <c r="B21" s="379" t="s">
        <v>180</v>
      </c>
      <c r="C21" s="675" t="s">
        <v>202</v>
      </c>
      <c r="D21" s="676"/>
      <c r="E21" s="676"/>
      <c r="F21" s="677"/>
      <c r="G21" s="379" t="s">
        <v>21</v>
      </c>
      <c r="H21" s="380" t="s">
        <v>50</v>
      </c>
      <c r="I21" s="380" t="s">
        <v>146</v>
      </c>
      <c r="J21" s="380" t="s">
        <v>47</v>
      </c>
      <c r="K21" s="381" t="s">
        <v>173</v>
      </c>
      <c r="L21" s="63">
        <f t="shared" si="0"/>
        <v>397360.32</v>
      </c>
      <c r="M21" s="382">
        <v>0</v>
      </c>
      <c r="N21" s="383">
        <f t="shared" si="1"/>
        <v>397360.32</v>
      </c>
      <c r="O21" s="383">
        <v>397360.32</v>
      </c>
      <c r="P21" s="383">
        <v>0</v>
      </c>
      <c r="Q21" s="383">
        <v>0</v>
      </c>
      <c r="R21" s="162" t="s">
        <v>383</v>
      </c>
      <c r="S21" s="384">
        <v>1</v>
      </c>
      <c r="T21" s="385">
        <v>1</v>
      </c>
      <c r="U21" s="386">
        <v>185</v>
      </c>
      <c r="V21" s="385" t="s">
        <v>68</v>
      </c>
      <c r="W21" s="387"/>
      <c r="X21" s="387"/>
      <c r="Y21" s="379" t="s">
        <v>63</v>
      </c>
    </row>
    <row r="22" spans="2:25" s="275" customFormat="1" ht="19.5" customHeight="1">
      <c r="B22" s="162" t="s">
        <v>284</v>
      </c>
      <c r="C22" s="617" t="s">
        <v>288</v>
      </c>
      <c r="D22" s="618"/>
      <c r="E22" s="618"/>
      <c r="F22" s="619"/>
      <c r="G22" s="379" t="s">
        <v>21</v>
      </c>
      <c r="H22" s="61" t="s">
        <v>50</v>
      </c>
      <c r="I22" s="166" t="s">
        <v>274</v>
      </c>
      <c r="J22" s="61" t="s">
        <v>47</v>
      </c>
      <c r="K22" s="461" t="s">
        <v>275</v>
      </c>
      <c r="L22" s="63">
        <f t="shared" si="0"/>
        <v>52202.86</v>
      </c>
      <c r="M22" s="382">
        <v>0</v>
      </c>
      <c r="N22" s="383">
        <f t="shared" si="1"/>
        <v>52202.86</v>
      </c>
      <c r="O22" s="383">
        <v>0</v>
      </c>
      <c r="P22" s="383">
        <v>0</v>
      </c>
      <c r="Q22" s="383">
        <v>52202.86</v>
      </c>
      <c r="R22" s="62" t="s">
        <v>282</v>
      </c>
      <c r="S22" s="205">
        <v>1</v>
      </c>
      <c r="T22" s="67">
        <v>1</v>
      </c>
      <c r="U22" s="388">
        <v>420</v>
      </c>
      <c r="V22" s="67" t="s">
        <v>68</v>
      </c>
      <c r="W22" s="161"/>
      <c r="X22" s="161" t="s">
        <v>63</v>
      </c>
      <c r="Y22" s="162"/>
    </row>
    <row r="23" spans="2:25" s="275" customFormat="1" ht="19.5" customHeight="1">
      <c r="B23" s="162" t="s">
        <v>285</v>
      </c>
      <c r="C23" s="617" t="s">
        <v>273</v>
      </c>
      <c r="D23" s="618"/>
      <c r="E23" s="618"/>
      <c r="F23" s="619"/>
      <c r="G23" s="379" t="s">
        <v>21</v>
      </c>
      <c r="H23" s="380" t="s">
        <v>50</v>
      </c>
      <c r="I23" s="166" t="s">
        <v>274</v>
      </c>
      <c r="J23" s="380" t="s">
        <v>47</v>
      </c>
      <c r="K23" s="461" t="s">
        <v>195</v>
      </c>
      <c r="L23" s="63">
        <f t="shared" si="0"/>
        <v>49675.77</v>
      </c>
      <c r="M23" s="382">
        <v>0</v>
      </c>
      <c r="N23" s="383">
        <f>O23+P23+Q23</f>
        <v>49675.77</v>
      </c>
      <c r="O23" s="383">
        <v>0</v>
      </c>
      <c r="P23" s="383">
        <v>0</v>
      </c>
      <c r="Q23" s="383">
        <v>49675.77</v>
      </c>
      <c r="R23" s="62" t="s">
        <v>282</v>
      </c>
      <c r="S23" s="205">
        <v>1</v>
      </c>
      <c r="T23" s="385">
        <v>1</v>
      </c>
      <c r="U23" s="388">
        <v>169</v>
      </c>
      <c r="V23" s="385" t="s">
        <v>68</v>
      </c>
      <c r="W23" s="161"/>
      <c r="X23" s="161" t="s">
        <v>63</v>
      </c>
      <c r="Y23" s="162"/>
    </row>
    <row r="24" spans="2:25" s="275" customFormat="1" ht="19.5" customHeight="1">
      <c r="B24" s="162" t="s">
        <v>286</v>
      </c>
      <c r="C24" s="617" t="s">
        <v>277</v>
      </c>
      <c r="D24" s="618"/>
      <c r="E24" s="618"/>
      <c r="F24" s="619"/>
      <c r="G24" s="162" t="s">
        <v>21</v>
      </c>
      <c r="H24" s="166" t="s">
        <v>50</v>
      </c>
      <c r="I24" s="166" t="s">
        <v>213</v>
      </c>
      <c r="J24" s="166" t="s">
        <v>47</v>
      </c>
      <c r="K24" s="461" t="s">
        <v>276</v>
      </c>
      <c r="L24" s="63">
        <f t="shared" si="0"/>
        <v>47999.76</v>
      </c>
      <c r="M24" s="144">
        <v>0</v>
      </c>
      <c r="N24" s="168">
        <f t="shared" si="1"/>
        <v>47999.76</v>
      </c>
      <c r="O24" s="168">
        <v>0</v>
      </c>
      <c r="P24" s="168">
        <v>0</v>
      </c>
      <c r="Q24" s="168">
        <v>47999.76</v>
      </c>
      <c r="R24" s="162" t="s">
        <v>282</v>
      </c>
      <c r="S24" s="205">
        <v>1</v>
      </c>
      <c r="T24" s="170">
        <v>1</v>
      </c>
      <c r="U24" s="388">
        <v>65</v>
      </c>
      <c r="V24" s="170" t="s">
        <v>68</v>
      </c>
      <c r="W24" s="161"/>
      <c r="X24" s="161" t="s">
        <v>63</v>
      </c>
      <c r="Y24" s="162"/>
    </row>
    <row r="25" spans="2:26" s="275" customFormat="1" ht="19.5" customHeight="1" thickBot="1">
      <c r="B25" s="445" t="s">
        <v>301</v>
      </c>
      <c r="C25" s="678" t="s">
        <v>300</v>
      </c>
      <c r="D25" s="679"/>
      <c r="E25" s="679"/>
      <c r="F25" s="680"/>
      <c r="G25" s="445" t="s">
        <v>21</v>
      </c>
      <c r="H25" s="446" t="s">
        <v>50</v>
      </c>
      <c r="I25" s="446" t="s">
        <v>144</v>
      </c>
      <c r="J25" s="446" t="s">
        <v>47</v>
      </c>
      <c r="K25" s="447" t="s">
        <v>272</v>
      </c>
      <c r="L25" s="63">
        <f t="shared" si="0"/>
        <v>200000</v>
      </c>
      <c r="M25" s="448">
        <v>0</v>
      </c>
      <c r="N25" s="449">
        <f t="shared" si="1"/>
        <v>200000</v>
      </c>
      <c r="O25" s="449">
        <v>200000</v>
      </c>
      <c r="P25" s="449">
        <v>0</v>
      </c>
      <c r="Q25" s="449">
        <v>0</v>
      </c>
      <c r="R25" s="445" t="s">
        <v>16</v>
      </c>
      <c r="S25" s="450">
        <v>300</v>
      </c>
      <c r="T25" s="454">
        <v>1</v>
      </c>
      <c r="U25" s="451">
        <v>1815</v>
      </c>
      <c r="V25" s="454" t="s">
        <v>68</v>
      </c>
      <c r="W25" s="452"/>
      <c r="X25" s="452" t="s">
        <v>63</v>
      </c>
      <c r="Y25" s="445"/>
      <c r="Z25" s="444"/>
    </row>
    <row r="26" spans="2:26" s="275" customFormat="1" ht="19.5" customHeight="1">
      <c r="B26" s="445" t="s">
        <v>336</v>
      </c>
      <c r="C26" s="678" t="s">
        <v>317</v>
      </c>
      <c r="D26" s="679"/>
      <c r="E26" s="679"/>
      <c r="F26" s="680"/>
      <c r="G26" s="445" t="s">
        <v>21</v>
      </c>
      <c r="H26" s="446" t="s">
        <v>50</v>
      </c>
      <c r="I26" s="446" t="s">
        <v>148</v>
      </c>
      <c r="J26" s="446" t="s">
        <v>47</v>
      </c>
      <c r="K26" s="447" t="s">
        <v>272</v>
      </c>
      <c r="L26" s="63">
        <f t="shared" si="0"/>
        <v>742066.75</v>
      </c>
      <c r="M26" s="448">
        <v>0</v>
      </c>
      <c r="N26" s="449">
        <f>O26+P26+Q26</f>
        <v>742066.75</v>
      </c>
      <c r="O26" s="595">
        <v>742066.75</v>
      </c>
      <c r="P26" s="449">
        <v>0</v>
      </c>
      <c r="Q26" s="449">
        <v>0</v>
      </c>
      <c r="R26" s="445" t="s">
        <v>242</v>
      </c>
      <c r="S26" s="450">
        <v>450</v>
      </c>
      <c r="T26" s="454">
        <v>1</v>
      </c>
      <c r="U26" s="451">
        <v>1815</v>
      </c>
      <c r="V26" s="454" t="s">
        <v>68</v>
      </c>
      <c r="W26" s="452"/>
      <c r="X26" s="452" t="s">
        <v>63</v>
      </c>
      <c r="Y26" s="445"/>
      <c r="Z26" s="453"/>
    </row>
    <row r="27" spans="2:26" s="275" customFormat="1" ht="19.5" customHeight="1">
      <c r="B27" s="494" t="s">
        <v>337</v>
      </c>
      <c r="C27" s="628" t="s">
        <v>318</v>
      </c>
      <c r="D27" s="629"/>
      <c r="E27" s="629"/>
      <c r="F27" s="630"/>
      <c r="G27" s="494" t="s">
        <v>21</v>
      </c>
      <c r="H27" s="493" t="s">
        <v>50</v>
      </c>
      <c r="I27" s="493" t="s">
        <v>148</v>
      </c>
      <c r="J27" s="493" t="s">
        <v>47</v>
      </c>
      <c r="K27" s="518" t="s">
        <v>109</v>
      </c>
      <c r="L27" s="516">
        <f t="shared" si="0"/>
        <v>1363553.24</v>
      </c>
      <c r="M27" s="519">
        <v>0</v>
      </c>
      <c r="N27" s="517">
        <f t="shared" si="1"/>
        <v>1363553.24</v>
      </c>
      <c r="O27" s="517">
        <v>1363553.24</v>
      </c>
      <c r="P27" s="517">
        <v>0</v>
      </c>
      <c r="Q27" s="517">
        <v>0</v>
      </c>
      <c r="R27" s="494" t="s">
        <v>242</v>
      </c>
      <c r="S27" s="501">
        <v>320</v>
      </c>
      <c r="T27" s="520">
        <v>1</v>
      </c>
      <c r="U27" s="521">
        <v>450</v>
      </c>
      <c r="V27" s="520" t="s">
        <v>68</v>
      </c>
      <c r="W27" s="522"/>
      <c r="X27" s="522"/>
      <c r="Y27" s="494" t="s">
        <v>63</v>
      </c>
      <c r="Z27" s="453"/>
    </row>
    <row r="28" spans="2:26" s="275" customFormat="1" ht="19.5" customHeight="1">
      <c r="B28" s="162" t="s">
        <v>356</v>
      </c>
      <c r="C28" s="617" t="s">
        <v>358</v>
      </c>
      <c r="D28" s="618"/>
      <c r="E28" s="618"/>
      <c r="F28" s="619"/>
      <c r="G28" s="162" t="s">
        <v>21</v>
      </c>
      <c r="H28" s="166" t="s">
        <v>50</v>
      </c>
      <c r="I28" s="166" t="s">
        <v>357</v>
      </c>
      <c r="J28" s="166" t="s">
        <v>47</v>
      </c>
      <c r="K28" s="515" t="s">
        <v>43</v>
      </c>
      <c r="L28" s="167">
        <f aca="true" t="shared" si="2" ref="L28:L34">N28</f>
        <v>200000</v>
      </c>
      <c r="M28" s="144">
        <v>0</v>
      </c>
      <c r="N28" s="168">
        <f t="shared" si="1"/>
        <v>200000</v>
      </c>
      <c r="O28" s="168">
        <v>200000</v>
      </c>
      <c r="P28" s="168">
        <v>0</v>
      </c>
      <c r="Q28" s="168">
        <v>0</v>
      </c>
      <c r="R28" s="162" t="s">
        <v>16</v>
      </c>
      <c r="S28" s="205">
        <v>48</v>
      </c>
      <c r="T28" s="170">
        <v>1</v>
      </c>
      <c r="U28" s="388">
        <v>330</v>
      </c>
      <c r="V28" s="170" t="s">
        <v>68</v>
      </c>
      <c r="W28" s="161"/>
      <c r="X28" s="161"/>
      <c r="Y28" s="162" t="s">
        <v>63</v>
      </c>
      <c r="Z28" s="453"/>
    </row>
    <row r="29" spans="2:26" s="275" customFormat="1" ht="19.5" customHeight="1">
      <c r="B29" s="162" t="s">
        <v>376</v>
      </c>
      <c r="C29" s="617" t="s">
        <v>375</v>
      </c>
      <c r="D29" s="618"/>
      <c r="E29" s="618"/>
      <c r="F29" s="619"/>
      <c r="G29" s="162" t="s">
        <v>21</v>
      </c>
      <c r="H29" s="166" t="s">
        <v>50</v>
      </c>
      <c r="I29" s="166" t="s">
        <v>377</v>
      </c>
      <c r="J29" s="166" t="s">
        <v>47</v>
      </c>
      <c r="K29" s="515" t="s">
        <v>372</v>
      </c>
      <c r="L29" s="167">
        <f t="shared" si="2"/>
        <v>657984.3648000001</v>
      </c>
      <c r="M29" s="144">
        <v>0</v>
      </c>
      <c r="N29" s="168">
        <f t="shared" si="1"/>
        <v>657984.3648000001</v>
      </c>
      <c r="O29" s="168">
        <v>0</v>
      </c>
      <c r="P29" s="168">
        <v>657984.3648000001</v>
      </c>
      <c r="Q29" s="168">
        <v>0</v>
      </c>
      <c r="R29" s="162" t="s">
        <v>16</v>
      </c>
      <c r="S29" s="205">
        <v>76</v>
      </c>
      <c r="T29" s="170">
        <v>1</v>
      </c>
      <c r="U29" s="388">
        <v>65</v>
      </c>
      <c r="V29" s="170" t="s">
        <v>68</v>
      </c>
      <c r="W29" s="161"/>
      <c r="X29" s="161"/>
      <c r="Y29" s="162" t="s">
        <v>63</v>
      </c>
      <c r="Z29" s="453"/>
    </row>
    <row r="30" spans="2:26" s="275" customFormat="1" ht="19.5" customHeight="1">
      <c r="B30" s="162" t="s">
        <v>379</v>
      </c>
      <c r="C30" s="617" t="s">
        <v>378</v>
      </c>
      <c r="D30" s="618"/>
      <c r="E30" s="618"/>
      <c r="F30" s="619"/>
      <c r="G30" s="162" t="s">
        <v>21</v>
      </c>
      <c r="H30" s="166" t="s">
        <v>50</v>
      </c>
      <c r="I30" s="166" t="s">
        <v>381</v>
      </c>
      <c r="J30" s="166" t="s">
        <v>47</v>
      </c>
      <c r="K30" s="515" t="s">
        <v>373</v>
      </c>
      <c r="L30" s="167">
        <f t="shared" si="2"/>
        <v>625912.28</v>
      </c>
      <c r="M30" s="144">
        <v>0</v>
      </c>
      <c r="N30" s="168">
        <f t="shared" si="1"/>
        <v>625912.28</v>
      </c>
      <c r="O30" s="168">
        <v>0</v>
      </c>
      <c r="P30" s="168">
        <v>625912.28</v>
      </c>
      <c r="Q30" s="168">
        <v>0</v>
      </c>
      <c r="R30" s="162" t="s">
        <v>16</v>
      </c>
      <c r="S30" s="205">
        <v>76</v>
      </c>
      <c r="T30" s="170">
        <v>1</v>
      </c>
      <c r="U30" s="388">
        <v>42</v>
      </c>
      <c r="V30" s="170" t="s">
        <v>68</v>
      </c>
      <c r="W30" s="161"/>
      <c r="X30" s="161"/>
      <c r="Y30" s="162" t="s">
        <v>63</v>
      </c>
      <c r="Z30" s="453"/>
    </row>
    <row r="31" spans="2:26" s="275" customFormat="1" ht="19.5" customHeight="1">
      <c r="B31" s="565" t="s">
        <v>384</v>
      </c>
      <c r="C31" s="683" t="s">
        <v>380</v>
      </c>
      <c r="D31" s="684"/>
      <c r="E31" s="684"/>
      <c r="F31" s="685"/>
      <c r="G31" s="565" t="s">
        <v>21</v>
      </c>
      <c r="H31" s="566" t="s">
        <v>50</v>
      </c>
      <c r="I31" s="566" t="s">
        <v>382</v>
      </c>
      <c r="J31" s="566" t="s">
        <v>47</v>
      </c>
      <c r="K31" s="567" t="s">
        <v>374</v>
      </c>
      <c r="L31" s="568">
        <f t="shared" si="2"/>
        <v>714083.82</v>
      </c>
      <c r="M31" s="569">
        <v>0</v>
      </c>
      <c r="N31" s="570">
        <f>O31+P31+Q31</f>
        <v>714083.82</v>
      </c>
      <c r="O31" s="570">
        <v>0</v>
      </c>
      <c r="P31" s="168">
        <v>714083.82</v>
      </c>
      <c r="Q31" s="570">
        <v>0</v>
      </c>
      <c r="R31" s="565" t="s">
        <v>383</v>
      </c>
      <c r="S31" s="571">
        <v>1</v>
      </c>
      <c r="T31" s="572">
        <v>1</v>
      </c>
      <c r="U31" s="573">
        <v>355</v>
      </c>
      <c r="V31" s="572" t="s">
        <v>208</v>
      </c>
      <c r="W31" s="574"/>
      <c r="X31" s="574"/>
      <c r="Y31" s="565" t="s">
        <v>63</v>
      </c>
      <c r="Z31" s="453"/>
    </row>
    <row r="32" spans="2:26" s="275" customFormat="1" ht="19.5" customHeight="1">
      <c r="B32" s="162" t="s">
        <v>419</v>
      </c>
      <c r="C32" s="653" t="s">
        <v>418</v>
      </c>
      <c r="D32" s="653"/>
      <c r="E32" s="653"/>
      <c r="F32" s="653"/>
      <c r="G32" s="162" t="s">
        <v>21</v>
      </c>
      <c r="H32" s="166" t="s">
        <v>50</v>
      </c>
      <c r="I32" s="166" t="s">
        <v>146</v>
      </c>
      <c r="J32" s="166" t="s">
        <v>47</v>
      </c>
      <c r="K32" s="547" t="s">
        <v>420</v>
      </c>
      <c r="L32" s="167">
        <f t="shared" si="2"/>
        <v>130000</v>
      </c>
      <c r="M32" s="144">
        <v>0</v>
      </c>
      <c r="N32" s="168">
        <f>O32+P32+Q32</f>
        <v>130000</v>
      </c>
      <c r="O32" s="168">
        <v>130000</v>
      </c>
      <c r="P32" s="168">
        <v>0</v>
      </c>
      <c r="Q32" s="168">
        <v>0</v>
      </c>
      <c r="R32" s="162" t="s">
        <v>383</v>
      </c>
      <c r="S32" s="205">
        <v>1</v>
      </c>
      <c r="T32" s="170">
        <v>1</v>
      </c>
      <c r="U32" s="388">
        <v>178</v>
      </c>
      <c r="V32" s="170" t="s">
        <v>208</v>
      </c>
      <c r="W32" s="161"/>
      <c r="X32" s="161" t="s">
        <v>63</v>
      </c>
      <c r="Y32" s="162"/>
      <c r="Z32" s="453"/>
    </row>
    <row r="33" spans="2:26" s="275" customFormat="1" ht="19.5" customHeight="1">
      <c r="B33" s="565" t="s">
        <v>427</v>
      </c>
      <c r="C33" s="617" t="s">
        <v>425</v>
      </c>
      <c r="D33" s="618"/>
      <c r="E33" s="618"/>
      <c r="F33" s="619"/>
      <c r="G33" s="162" t="s">
        <v>21</v>
      </c>
      <c r="H33" s="166" t="s">
        <v>50</v>
      </c>
      <c r="I33" s="566" t="s">
        <v>428</v>
      </c>
      <c r="J33" s="566" t="s">
        <v>47</v>
      </c>
      <c r="K33" s="567" t="s">
        <v>431</v>
      </c>
      <c r="L33" s="167">
        <f t="shared" si="2"/>
        <v>929702.21</v>
      </c>
      <c r="M33" s="569">
        <v>0</v>
      </c>
      <c r="N33" s="168">
        <f t="shared" si="1"/>
        <v>929702.21</v>
      </c>
      <c r="O33" s="570"/>
      <c r="P33" s="570">
        <v>929702.21</v>
      </c>
      <c r="Q33" s="570"/>
      <c r="R33" s="565" t="s">
        <v>432</v>
      </c>
      <c r="S33" s="571">
        <v>1</v>
      </c>
      <c r="T33" s="572">
        <v>1</v>
      </c>
      <c r="U33" s="573">
        <v>67</v>
      </c>
      <c r="V33" s="572" t="s">
        <v>208</v>
      </c>
      <c r="W33" s="574"/>
      <c r="X33" s="574"/>
      <c r="Y33" s="565" t="s">
        <v>63</v>
      </c>
      <c r="Z33" s="453"/>
    </row>
    <row r="34" spans="2:26" s="275" customFormat="1" ht="28.5" customHeight="1" thickBot="1">
      <c r="B34" s="350" t="s">
        <v>429</v>
      </c>
      <c r="C34" s="682" t="s">
        <v>426</v>
      </c>
      <c r="D34" s="682"/>
      <c r="E34" s="682"/>
      <c r="F34" s="682"/>
      <c r="G34" s="350" t="s">
        <v>21</v>
      </c>
      <c r="H34" s="349" t="s">
        <v>50</v>
      </c>
      <c r="I34" s="349" t="s">
        <v>430</v>
      </c>
      <c r="J34" s="349" t="s">
        <v>47</v>
      </c>
      <c r="K34" s="546" t="s">
        <v>333</v>
      </c>
      <c r="L34" s="484">
        <f t="shared" si="2"/>
        <v>754247.2</v>
      </c>
      <c r="M34" s="352">
        <v>0</v>
      </c>
      <c r="N34" s="489">
        <f t="shared" si="1"/>
        <v>754247.2</v>
      </c>
      <c r="O34" s="478"/>
      <c r="P34" s="478">
        <v>754247.2</v>
      </c>
      <c r="Q34" s="478">
        <v>0</v>
      </c>
      <c r="R34" s="350" t="s">
        <v>432</v>
      </c>
      <c r="S34" s="466">
        <v>1</v>
      </c>
      <c r="T34" s="354">
        <v>1</v>
      </c>
      <c r="U34" s="575">
        <v>127</v>
      </c>
      <c r="V34" s="354" t="s">
        <v>208</v>
      </c>
      <c r="W34" s="356"/>
      <c r="X34" s="356"/>
      <c r="Y34" s="350" t="s">
        <v>63</v>
      </c>
      <c r="Z34" s="453"/>
    </row>
    <row r="35" spans="2:25" ht="13.5" thickBot="1">
      <c r="B35" s="1"/>
      <c r="C35" s="681"/>
      <c r="D35" s="681"/>
      <c r="E35" s="681"/>
      <c r="F35" s="681"/>
      <c r="G35" s="1"/>
      <c r="H35" s="1"/>
      <c r="I35" s="1"/>
      <c r="J35" s="1"/>
      <c r="K35" s="20" t="s">
        <v>12</v>
      </c>
      <c r="L35" s="19">
        <f>SUM(L16:L34)</f>
        <v>9710988.2248</v>
      </c>
      <c r="M35" s="30"/>
      <c r="N35" s="19">
        <f>SUM(N16:N34)</f>
        <v>9710988.2248</v>
      </c>
      <c r="O35" s="19">
        <f>SUM(O16:O34)</f>
        <v>5879179.96</v>
      </c>
      <c r="P35" s="19">
        <f>SUM(P16:P34)</f>
        <v>3681929.8748000003</v>
      </c>
      <c r="Q35" s="19">
        <f>SUM(Q16:Q34)</f>
        <v>149878.39</v>
      </c>
      <c r="R35" s="1"/>
      <c r="S35" s="1"/>
      <c r="T35" s="14"/>
      <c r="U35" s="14"/>
      <c r="V35" s="14"/>
      <c r="W35" s="14"/>
      <c r="X35" s="14"/>
      <c r="Y35" s="14"/>
    </row>
    <row r="36" spans="2:25" ht="31.5" customHeight="1">
      <c r="B36" s="1"/>
      <c r="C36" s="1"/>
      <c r="D36" s="1"/>
      <c r="E36" s="1"/>
      <c r="F36" s="1"/>
      <c r="G36" s="1"/>
      <c r="H36" s="1"/>
      <c r="I36" s="1"/>
      <c r="J36" s="1"/>
      <c r="K36" s="1"/>
      <c r="L36" s="1"/>
      <c r="O36" s="223"/>
      <c r="Q36" s="1"/>
      <c r="R36" s="1"/>
      <c r="S36" s="1"/>
      <c r="T36" s="14"/>
      <c r="U36" s="14"/>
      <c r="V36" s="14"/>
      <c r="W36" s="14"/>
      <c r="X36" s="14"/>
      <c r="Y36" s="14"/>
    </row>
    <row r="37" spans="3:25" ht="12.75">
      <c r="C37" s="80"/>
      <c r="D37" s="244"/>
      <c r="O37" s="72"/>
      <c r="T37" s="229"/>
      <c r="U37" s="229"/>
      <c r="V37" s="229"/>
      <c r="W37" s="229"/>
      <c r="X37" s="229"/>
      <c r="Y37" s="229"/>
    </row>
    <row r="38" spans="15:25" ht="12.75">
      <c r="O38" s="106"/>
      <c r="T38" s="627" t="s">
        <v>107</v>
      </c>
      <c r="U38" s="627"/>
      <c r="V38" s="627"/>
      <c r="W38" s="627"/>
      <c r="X38" s="627"/>
      <c r="Y38" s="627"/>
    </row>
    <row r="39" spans="7:25" ht="18" customHeight="1">
      <c r="G39" s="79" t="s">
        <v>355</v>
      </c>
      <c r="O39" s="108"/>
      <c r="T39" s="626" t="s">
        <v>19</v>
      </c>
      <c r="U39" s="626"/>
      <c r="V39" s="626"/>
      <c r="W39" s="626"/>
      <c r="X39" s="626"/>
      <c r="Y39" s="626"/>
    </row>
    <row r="40" ht="12.75">
      <c r="O40" s="108"/>
    </row>
    <row r="63" spans="4:5" ht="12.75">
      <c r="D63" s="80" t="s">
        <v>316</v>
      </c>
      <c r="E63" s="244"/>
    </row>
  </sheetData>
  <sheetProtection/>
  <mergeCells count="44">
    <mergeCell ref="K4:O4"/>
    <mergeCell ref="R7:U7"/>
    <mergeCell ref="K8:O8"/>
    <mergeCell ref="K9:O9"/>
    <mergeCell ref="K10:P10"/>
    <mergeCell ref="K5:O5"/>
    <mergeCell ref="N12:Q12"/>
    <mergeCell ref="L12:L13"/>
    <mergeCell ref="M12:M13"/>
    <mergeCell ref="C19:F19"/>
    <mergeCell ref="C18:F18"/>
    <mergeCell ref="J12:J13"/>
    <mergeCell ref="I12:I13"/>
    <mergeCell ref="G12:G13"/>
    <mergeCell ref="H12:H13"/>
    <mergeCell ref="K12:K13"/>
    <mergeCell ref="C20:F20"/>
    <mergeCell ref="B12:B13"/>
    <mergeCell ref="C12:F13"/>
    <mergeCell ref="C16:F16"/>
    <mergeCell ref="C17:F17"/>
    <mergeCell ref="C15:F15"/>
    <mergeCell ref="V12:V13"/>
    <mergeCell ref="T38:Y38"/>
    <mergeCell ref="X12:Y12"/>
    <mergeCell ref="R12:T12"/>
    <mergeCell ref="U12:U13"/>
    <mergeCell ref="W12:W13"/>
    <mergeCell ref="T39:Y39"/>
    <mergeCell ref="C21:F21"/>
    <mergeCell ref="C25:F25"/>
    <mergeCell ref="C35:F35"/>
    <mergeCell ref="C34:F34"/>
    <mergeCell ref="C22:F22"/>
    <mergeCell ref="C23:F23"/>
    <mergeCell ref="C24:F24"/>
    <mergeCell ref="C27:F27"/>
    <mergeCell ref="C28:F28"/>
    <mergeCell ref="C29:F29"/>
    <mergeCell ref="C30:F30"/>
    <mergeCell ref="C32:F32"/>
    <mergeCell ref="C33:F33"/>
    <mergeCell ref="C31:F31"/>
    <mergeCell ref="C26:F26"/>
  </mergeCells>
  <printOptions horizontalCentered="1"/>
  <pageMargins left="0.41" right="0.37" top="0.4" bottom="0" header="0" footer="0"/>
  <pageSetup horizontalDpi="600" verticalDpi="600" orientation="landscape" paperSize="5" scale="70" r:id="rId2"/>
  <colBreaks count="1" manualBreakCount="1">
    <brk id="25" max="44" man="1"/>
  </colBreaks>
  <drawing r:id="rId1"/>
</worksheet>
</file>

<file path=xl/worksheets/sheet7.xml><?xml version="1.0" encoding="utf-8"?>
<worksheet xmlns="http://schemas.openxmlformats.org/spreadsheetml/2006/main" xmlns:r="http://schemas.openxmlformats.org/officeDocument/2006/relationships">
  <dimension ref="A2:Z31"/>
  <sheetViews>
    <sheetView view="pageBreakPreview" zoomScaleSheetLayoutView="100" zoomScalePageLayoutView="0" workbookViewId="0" topLeftCell="D22">
      <selection activeCell="T56" sqref="T56"/>
    </sheetView>
  </sheetViews>
  <sheetFormatPr defaultColWidth="11.421875" defaultRowHeight="12.75"/>
  <cols>
    <col min="1" max="1" width="1.1484375" style="79" customWidth="1"/>
    <col min="2" max="2" width="10.57421875" style="79" customWidth="1"/>
    <col min="3" max="5" width="10.7109375" style="79" customWidth="1"/>
    <col min="6" max="6" width="10.140625" style="79" customWidth="1"/>
    <col min="7" max="7" width="8.140625" style="79" customWidth="1"/>
    <col min="8" max="8" width="5.7109375" style="79" customWidth="1"/>
    <col min="9" max="9" width="6.8515625" style="79" customWidth="1"/>
    <col min="10" max="10" width="7.00390625" style="79" customWidth="1"/>
    <col min="11" max="11" width="13.140625" style="79" customWidth="1"/>
    <col min="12" max="12" width="13.00390625" style="79" customWidth="1"/>
    <col min="13" max="13" width="8.00390625" style="79" customWidth="1"/>
    <col min="14" max="14" width="13.140625" style="79" customWidth="1"/>
    <col min="15" max="15" width="12.140625" style="79" customWidth="1"/>
    <col min="16" max="16" width="12.28125" style="79" customWidth="1"/>
    <col min="17" max="17" width="12.421875" style="79" customWidth="1"/>
    <col min="18" max="18" width="7.140625" style="79" customWidth="1"/>
    <col min="19" max="19" width="10.140625" style="79" customWidth="1"/>
    <col min="20" max="20" width="9.8515625" style="79" customWidth="1"/>
    <col min="21" max="21" width="8.7109375" style="79" customWidth="1"/>
    <col min="22" max="22" width="7.00390625" style="79" customWidth="1"/>
    <col min="23" max="23" width="12.8515625" style="79" customWidth="1"/>
    <col min="24" max="25" width="6.8515625" style="79" customWidth="1"/>
    <col min="26" max="26" width="6.57421875" style="79" customWidth="1"/>
    <col min="27" max="27" width="1.7109375" style="79" customWidth="1"/>
    <col min="28" max="16384" width="11.421875" style="79" customWidth="1"/>
  </cols>
  <sheetData>
    <row r="1" ht="13.5" thickBot="1"/>
    <row r="2" spans="2:26" ht="12.75">
      <c r="B2" s="222"/>
      <c r="C2" s="223"/>
      <c r="D2" s="223"/>
      <c r="E2" s="223"/>
      <c r="F2" s="223"/>
      <c r="G2" s="223"/>
      <c r="H2" s="223"/>
      <c r="I2" s="223"/>
      <c r="J2" s="223"/>
      <c r="K2" s="223"/>
      <c r="L2" s="223"/>
      <c r="M2" s="223"/>
      <c r="N2" s="223"/>
      <c r="O2" s="223"/>
      <c r="P2" s="223"/>
      <c r="Q2" s="223"/>
      <c r="R2" s="223"/>
      <c r="S2" s="223"/>
      <c r="T2" s="223"/>
      <c r="U2" s="223"/>
      <c r="V2" s="223"/>
      <c r="W2" s="223"/>
      <c r="X2" s="223"/>
      <c r="Y2" s="223"/>
      <c r="Z2" s="224"/>
    </row>
    <row r="3" spans="2:26" ht="12.75">
      <c r="B3" s="225"/>
      <c r="C3" s="84"/>
      <c r="D3" s="84"/>
      <c r="E3" s="84"/>
      <c r="F3" s="84"/>
      <c r="G3" s="84"/>
      <c r="H3" s="84"/>
      <c r="I3" s="84"/>
      <c r="J3" s="84"/>
      <c r="K3" s="84"/>
      <c r="L3" s="84"/>
      <c r="M3" s="84"/>
      <c r="N3" s="84"/>
      <c r="O3" s="84"/>
      <c r="P3" s="84"/>
      <c r="Q3" s="84"/>
      <c r="R3" s="84"/>
      <c r="S3" s="84"/>
      <c r="T3" s="84"/>
      <c r="U3" s="84"/>
      <c r="V3" s="84"/>
      <c r="W3" s="84"/>
      <c r="X3" s="84"/>
      <c r="Y3" s="84"/>
      <c r="Z3" s="226"/>
    </row>
    <row r="4" spans="1:26" ht="15.75">
      <c r="A4" s="226"/>
      <c r="C4" s="309"/>
      <c r="D4" s="312" t="s">
        <v>220</v>
      </c>
      <c r="F4" s="23"/>
      <c r="G4" s="84"/>
      <c r="H4" s="309"/>
      <c r="I4" s="309"/>
      <c r="J4" s="309"/>
      <c r="K4" s="607" t="s">
        <v>27</v>
      </c>
      <c r="L4" s="607"/>
      <c r="M4" s="607"/>
      <c r="N4" s="607"/>
      <c r="O4" s="607"/>
      <c r="P4" s="442"/>
      <c r="Q4" s="309"/>
      <c r="R4" s="309"/>
      <c r="S4" s="300" t="s">
        <v>110</v>
      </c>
      <c r="T4" s="23" t="s">
        <v>257</v>
      </c>
      <c r="U4" s="309"/>
      <c r="V4" s="309"/>
      <c r="W4" s="309"/>
      <c r="X4" s="309"/>
      <c r="Y4" s="309"/>
      <c r="Z4" s="310"/>
    </row>
    <row r="5" spans="1:26" ht="15.75">
      <c r="A5" s="226"/>
      <c r="C5" s="309"/>
      <c r="D5" s="302" t="s">
        <v>108</v>
      </c>
      <c r="E5" s="23"/>
      <c r="F5" s="23"/>
      <c r="G5" s="33"/>
      <c r="H5" s="309"/>
      <c r="I5" s="309"/>
      <c r="J5" s="309"/>
      <c r="K5" s="607" t="s">
        <v>28</v>
      </c>
      <c r="L5" s="607"/>
      <c r="M5" s="607"/>
      <c r="N5" s="607"/>
      <c r="O5" s="607"/>
      <c r="P5" s="442"/>
      <c r="Q5" s="309"/>
      <c r="R5" s="309"/>
      <c r="S5" s="309"/>
      <c r="T5" s="309"/>
      <c r="U5" s="309"/>
      <c r="V5" s="309"/>
      <c r="W5" s="309"/>
      <c r="X5" s="309"/>
      <c r="Y5" s="309"/>
      <c r="Z5" s="310"/>
    </row>
    <row r="6" spans="1:26" ht="12.75">
      <c r="A6" s="226"/>
      <c r="C6" s="227"/>
      <c r="D6" s="302" t="s">
        <v>221</v>
      </c>
      <c r="E6" s="23"/>
      <c r="F6" s="302"/>
      <c r="G6" s="302"/>
      <c r="H6" s="227"/>
      <c r="I6" s="227"/>
      <c r="J6" s="227"/>
      <c r="K6" s="227" t="s">
        <v>29</v>
      </c>
      <c r="L6" s="299"/>
      <c r="M6" s="299"/>
      <c r="N6" s="299"/>
      <c r="O6" s="299"/>
      <c r="P6" s="299"/>
      <c r="Q6" s="227"/>
      <c r="R6" s="227"/>
      <c r="S6" s="227"/>
      <c r="T6" s="227"/>
      <c r="U6" s="227"/>
      <c r="V6" s="227"/>
      <c r="W6" s="227"/>
      <c r="X6" s="227"/>
      <c r="Y6" s="227"/>
      <c r="Z6" s="311"/>
    </row>
    <row r="7" spans="2:26" ht="12.75">
      <c r="B7" s="24"/>
      <c r="D7" s="302" t="s">
        <v>219</v>
      </c>
      <c r="E7" s="302" t="str">
        <f>'AGUA POTABLE 1'!E7</f>
        <v>31 DE ENERO 2014</v>
      </c>
      <c r="F7" s="23"/>
      <c r="G7" s="84"/>
      <c r="H7" s="84"/>
      <c r="I7" s="84"/>
      <c r="J7" s="84"/>
      <c r="K7" s="84"/>
      <c r="L7" s="84"/>
      <c r="M7" s="84"/>
      <c r="N7" s="84"/>
      <c r="O7" s="84"/>
      <c r="P7" s="84"/>
      <c r="R7" s="37"/>
      <c r="S7" s="608" t="s">
        <v>55</v>
      </c>
      <c r="T7" s="608"/>
      <c r="U7" s="608"/>
      <c r="V7" s="608"/>
      <c r="W7" s="84"/>
      <c r="X7" s="84"/>
      <c r="Y7" s="84"/>
      <c r="Z7" s="226"/>
    </row>
    <row r="8" spans="2:26" ht="12.75">
      <c r="B8" s="24"/>
      <c r="D8" s="302" t="s">
        <v>265</v>
      </c>
      <c r="F8" s="23"/>
      <c r="G8" s="84"/>
      <c r="H8" s="33"/>
      <c r="I8" s="33"/>
      <c r="J8" s="33"/>
      <c r="K8" s="615" t="s">
        <v>217</v>
      </c>
      <c r="L8" s="615"/>
      <c r="M8" s="615"/>
      <c r="N8" s="615"/>
      <c r="O8" s="615"/>
      <c r="P8" s="441"/>
      <c r="Q8" s="33"/>
      <c r="R8" s="33"/>
      <c r="S8" s="39" t="s">
        <v>64</v>
      </c>
      <c r="T8" s="38" t="s">
        <v>65</v>
      </c>
      <c r="V8" s="84"/>
      <c r="W8" s="84"/>
      <c r="X8" s="84"/>
      <c r="Y8" s="84"/>
      <c r="Z8" s="226"/>
    </row>
    <row r="9" spans="2:26" ht="12.75">
      <c r="B9" s="24"/>
      <c r="D9" s="302" t="s">
        <v>266</v>
      </c>
      <c r="E9" s="23"/>
      <c r="F9" s="23"/>
      <c r="G9" s="84"/>
      <c r="H9" s="227"/>
      <c r="I9" s="227"/>
      <c r="J9" s="227"/>
      <c r="K9" s="613" t="s">
        <v>218</v>
      </c>
      <c r="L9" s="613"/>
      <c r="M9" s="613"/>
      <c r="N9" s="613"/>
      <c r="O9" s="613"/>
      <c r="P9" s="443"/>
      <c r="R9" s="37"/>
      <c r="S9" s="39" t="s">
        <v>57</v>
      </c>
      <c r="T9" s="38" t="s">
        <v>66</v>
      </c>
      <c r="V9" s="37"/>
      <c r="W9" s="37"/>
      <c r="X9" s="84"/>
      <c r="Y9" s="84"/>
      <c r="Z9" s="226"/>
    </row>
    <row r="10" spans="2:26" ht="13.5" thickBot="1">
      <c r="B10" s="313"/>
      <c r="C10" s="228"/>
      <c r="D10" s="228"/>
      <c r="E10" s="228"/>
      <c r="F10" s="228"/>
      <c r="G10" s="228"/>
      <c r="H10" s="228"/>
      <c r="I10" s="228"/>
      <c r="J10" s="228"/>
      <c r="K10" s="614" t="s">
        <v>26</v>
      </c>
      <c r="L10" s="614"/>
      <c r="M10" s="614"/>
      <c r="N10" s="614"/>
      <c r="O10" s="614"/>
      <c r="P10" s="614"/>
      <c r="Q10" s="614"/>
      <c r="R10" s="228"/>
      <c r="S10" s="228"/>
      <c r="T10" s="228"/>
      <c r="U10" s="228"/>
      <c r="V10" s="25" t="s">
        <v>30</v>
      </c>
      <c r="W10" s="26">
        <v>7</v>
      </c>
      <c r="X10" s="26" t="s">
        <v>31</v>
      </c>
      <c r="Y10" s="26">
        <f>'INF. BASICA EDUCATIVA 6'!X10</f>
        <v>12</v>
      </c>
      <c r="Z10" s="27"/>
    </row>
    <row r="11" ht="6" customHeight="1" thickBot="1"/>
    <row r="12" spans="1:26" s="7" customFormat="1" ht="27" customHeight="1" thickBot="1">
      <c r="A12" s="83"/>
      <c r="B12" s="609" t="s">
        <v>0</v>
      </c>
      <c r="C12" s="609" t="s">
        <v>1</v>
      </c>
      <c r="D12" s="609"/>
      <c r="E12" s="609"/>
      <c r="F12" s="609"/>
      <c r="G12" s="609" t="s">
        <v>2</v>
      </c>
      <c r="H12" s="609" t="s">
        <v>3</v>
      </c>
      <c r="I12" s="609" t="s">
        <v>4</v>
      </c>
      <c r="J12" s="609" t="s">
        <v>45</v>
      </c>
      <c r="K12" s="609" t="s">
        <v>5</v>
      </c>
      <c r="L12" s="609" t="s">
        <v>6</v>
      </c>
      <c r="M12" s="609" t="s">
        <v>22</v>
      </c>
      <c r="N12" s="610" t="s">
        <v>7</v>
      </c>
      <c r="O12" s="611"/>
      <c r="P12" s="611"/>
      <c r="Q12" s="611"/>
      <c r="R12" s="612"/>
      <c r="S12" s="609" t="s">
        <v>8</v>
      </c>
      <c r="T12" s="609"/>
      <c r="U12" s="609"/>
      <c r="V12" s="609" t="s">
        <v>9</v>
      </c>
      <c r="W12" s="609" t="s">
        <v>40</v>
      </c>
      <c r="X12" s="609" t="s">
        <v>10</v>
      </c>
      <c r="Y12" s="609" t="s">
        <v>73</v>
      </c>
      <c r="Z12" s="609"/>
    </row>
    <row r="13" spans="2:26" s="7" customFormat="1" ht="27" customHeight="1" thickBot="1">
      <c r="B13" s="609"/>
      <c r="C13" s="609"/>
      <c r="D13" s="609"/>
      <c r="E13" s="609"/>
      <c r="F13" s="609"/>
      <c r="G13" s="609"/>
      <c r="H13" s="609"/>
      <c r="I13" s="609"/>
      <c r="J13" s="609"/>
      <c r="K13" s="609"/>
      <c r="L13" s="609"/>
      <c r="M13" s="609"/>
      <c r="N13" s="330" t="s">
        <v>12</v>
      </c>
      <c r="O13" s="330" t="s">
        <v>32</v>
      </c>
      <c r="P13" s="440" t="s">
        <v>78</v>
      </c>
      <c r="Q13" s="330" t="s">
        <v>79</v>
      </c>
      <c r="R13" s="330" t="s">
        <v>152</v>
      </c>
      <c r="S13" s="330" t="s">
        <v>13</v>
      </c>
      <c r="T13" s="330" t="s">
        <v>14</v>
      </c>
      <c r="U13" s="330" t="s">
        <v>133</v>
      </c>
      <c r="V13" s="609"/>
      <c r="W13" s="609"/>
      <c r="X13" s="609"/>
      <c r="Y13" s="306" t="s">
        <v>62</v>
      </c>
      <c r="Z13" s="306" t="s">
        <v>56</v>
      </c>
    </row>
    <row r="14" spans="2:26" ht="3.75" customHeight="1" thickBot="1">
      <c r="B14" s="10"/>
      <c r="C14" s="10"/>
      <c r="D14" s="10"/>
      <c r="E14" s="10"/>
      <c r="F14" s="10"/>
      <c r="G14" s="10"/>
      <c r="H14" s="10"/>
      <c r="I14" s="10"/>
      <c r="J14" s="10"/>
      <c r="K14" s="10"/>
      <c r="L14" s="10"/>
      <c r="M14" s="10"/>
      <c r="N14" s="11"/>
      <c r="O14" s="11"/>
      <c r="P14" s="11"/>
      <c r="Q14" s="11"/>
      <c r="R14" s="11"/>
      <c r="S14" s="11"/>
      <c r="T14" s="11"/>
      <c r="U14" s="11"/>
      <c r="V14" s="11"/>
      <c r="W14" s="11"/>
      <c r="X14" s="11"/>
      <c r="Y14" s="11"/>
      <c r="Z14" s="11"/>
    </row>
    <row r="15" spans="2:26" ht="19.5" customHeight="1">
      <c r="B15" s="156"/>
      <c r="C15" s="694" t="s">
        <v>35</v>
      </c>
      <c r="D15" s="694"/>
      <c r="E15" s="694"/>
      <c r="F15" s="694"/>
      <c r="G15" s="156"/>
      <c r="H15" s="156"/>
      <c r="I15" s="157"/>
      <c r="J15" s="157"/>
      <c r="K15" s="337"/>
      <c r="L15" s="158"/>
      <c r="M15" s="159"/>
      <c r="N15" s="158"/>
      <c r="O15" s="158"/>
      <c r="P15" s="158"/>
      <c r="Q15" s="113"/>
      <c r="R15" s="113"/>
      <c r="S15" s="338"/>
      <c r="T15" s="339"/>
      <c r="U15" s="160"/>
      <c r="V15" s="156"/>
      <c r="W15" s="160"/>
      <c r="X15" s="340"/>
      <c r="Y15" s="340"/>
      <c r="Z15" s="156"/>
    </row>
    <row r="16" spans="2:26" s="81" customFormat="1" ht="19.5" customHeight="1">
      <c r="B16" s="131" t="s">
        <v>150</v>
      </c>
      <c r="C16" s="692" t="s">
        <v>391</v>
      </c>
      <c r="D16" s="692"/>
      <c r="E16" s="692"/>
      <c r="F16" s="692"/>
      <c r="G16" s="131" t="s">
        <v>21</v>
      </c>
      <c r="H16" s="166" t="s">
        <v>51</v>
      </c>
      <c r="I16" s="143" t="s">
        <v>151</v>
      </c>
      <c r="J16" s="143" t="s">
        <v>47</v>
      </c>
      <c r="K16" s="341" t="s">
        <v>93</v>
      </c>
      <c r="L16" s="342">
        <f>N16</f>
        <v>3115200</v>
      </c>
      <c r="M16" s="173">
        <v>0</v>
      </c>
      <c r="N16" s="167">
        <f>O16+Q16+R16+P16</f>
        <v>3115200</v>
      </c>
      <c r="O16" s="167">
        <v>1631200</v>
      </c>
      <c r="P16" s="167">
        <v>0</v>
      </c>
      <c r="Q16" s="167">
        <v>1484000</v>
      </c>
      <c r="R16" s="167">
        <v>0</v>
      </c>
      <c r="S16" s="131" t="s">
        <v>25</v>
      </c>
      <c r="T16" s="131">
        <v>40</v>
      </c>
      <c r="U16" s="170">
        <v>1</v>
      </c>
      <c r="V16" s="131">
        <v>160</v>
      </c>
      <c r="W16" s="170" t="s">
        <v>68</v>
      </c>
      <c r="X16" s="148"/>
      <c r="Y16" s="148" t="s">
        <v>63</v>
      </c>
      <c r="Z16" s="148"/>
    </row>
    <row r="17" spans="2:26" s="81" customFormat="1" ht="19.5" customHeight="1">
      <c r="B17" s="131" t="s">
        <v>184</v>
      </c>
      <c r="C17" s="693" t="s">
        <v>174</v>
      </c>
      <c r="D17" s="693"/>
      <c r="E17" s="693"/>
      <c r="F17" s="693"/>
      <c r="G17" s="120" t="s">
        <v>21</v>
      </c>
      <c r="H17" s="120">
        <v>8</v>
      </c>
      <c r="I17" s="120" t="s">
        <v>176</v>
      </c>
      <c r="J17" s="120" t="s">
        <v>47</v>
      </c>
      <c r="K17" s="341" t="s">
        <v>167</v>
      </c>
      <c r="L17" s="342">
        <f>N17</f>
        <v>1000000</v>
      </c>
      <c r="M17" s="173">
        <v>0</v>
      </c>
      <c r="N17" s="167">
        <f>O17+Q17+R17+P17</f>
        <v>1000000</v>
      </c>
      <c r="O17" s="167">
        <v>1000000</v>
      </c>
      <c r="P17" s="167">
        <v>0</v>
      </c>
      <c r="Q17" s="167">
        <v>0</v>
      </c>
      <c r="R17" s="167">
        <v>0</v>
      </c>
      <c r="S17" s="131" t="s">
        <v>25</v>
      </c>
      <c r="T17" s="131">
        <v>54</v>
      </c>
      <c r="U17" s="170">
        <v>1</v>
      </c>
      <c r="V17" s="131">
        <v>216</v>
      </c>
      <c r="W17" s="131" t="s">
        <v>68</v>
      </c>
      <c r="X17" s="479"/>
      <c r="Y17" s="131" t="s">
        <v>63</v>
      </c>
      <c r="Z17" s="479"/>
    </row>
    <row r="18" spans="2:26" s="81" customFormat="1" ht="19.5" customHeight="1">
      <c r="B18" s="131" t="s">
        <v>185</v>
      </c>
      <c r="C18" s="693" t="s">
        <v>175</v>
      </c>
      <c r="D18" s="693"/>
      <c r="E18" s="693"/>
      <c r="F18" s="693"/>
      <c r="G18" s="120" t="s">
        <v>21</v>
      </c>
      <c r="H18" s="120">
        <v>8</v>
      </c>
      <c r="I18" s="120" t="s">
        <v>105</v>
      </c>
      <c r="J18" s="120" t="s">
        <v>47</v>
      </c>
      <c r="K18" s="341" t="s">
        <v>167</v>
      </c>
      <c r="L18" s="342">
        <f>N18</f>
        <v>566850</v>
      </c>
      <c r="M18" s="173">
        <v>0</v>
      </c>
      <c r="N18" s="167">
        <f>O18+Q18+R18+P18</f>
        <v>566850</v>
      </c>
      <c r="O18" s="167">
        <v>566850</v>
      </c>
      <c r="P18" s="167">
        <v>0</v>
      </c>
      <c r="Q18" s="167">
        <v>0</v>
      </c>
      <c r="R18" s="167">
        <v>0</v>
      </c>
      <c r="S18" s="131" t="s">
        <v>25</v>
      </c>
      <c r="T18" s="131">
        <v>77</v>
      </c>
      <c r="U18" s="170">
        <v>1</v>
      </c>
      <c r="V18" s="131">
        <v>308</v>
      </c>
      <c r="W18" s="131" t="s">
        <v>68</v>
      </c>
      <c r="X18" s="479"/>
      <c r="Y18" s="131" t="s">
        <v>63</v>
      </c>
      <c r="Z18" s="479"/>
    </row>
    <row r="19" spans="2:26" ht="19.5" customHeight="1">
      <c r="B19" s="131" t="s">
        <v>302</v>
      </c>
      <c r="C19" s="693" t="s">
        <v>165</v>
      </c>
      <c r="D19" s="693"/>
      <c r="E19" s="693"/>
      <c r="F19" s="693"/>
      <c r="G19" s="120" t="s">
        <v>21</v>
      </c>
      <c r="H19" s="120">
        <v>8</v>
      </c>
      <c r="I19" s="120" t="s">
        <v>105</v>
      </c>
      <c r="J19" s="120" t="s">
        <v>47</v>
      </c>
      <c r="K19" s="341" t="s">
        <v>167</v>
      </c>
      <c r="L19" s="342">
        <f>N19</f>
        <v>728000</v>
      </c>
      <c r="M19" s="173">
        <v>0</v>
      </c>
      <c r="N19" s="167">
        <f>O19+Q19+R19+P19</f>
        <v>728000</v>
      </c>
      <c r="O19" s="167">
        <v>728000</v>
      </c>
      <c r="P19" s="167">
        <v>0</v>
      </c>
      <c r="Q19" s="167">
        <v>0</v>
      </c>
      <c r="R19" s="167">
        <v>0</v>
      </c>
      <c r="S19" s="131" t="s">
        <v>179</v>
      </c>
      <c r="T19" s="131">
        <v>1</v>
      </c>
      <c r="U19" s="170">
        <v>1</v>
      </c>
      <c r="V19" s="131">
        <v>1000</v>
      </c>
      <c r="W19" s="131" t="s">
        <v>68</v>
      </c>
      <c r="X19" s="479"/>
      <c r="Y19" s="131" t="s">
        <v>63</v>
      </c>
      <c r="Z19" s="479"/>
    </row>
    <row r="20" spans="2:26" ht="19.5" customHeight="1" thickBot="1">
      <c r="B20" s="343" t="s">
        <v>320</v>
      </c>
      <c r="C20" s="695" t="s">
        <v>354</v>
      </c>
      <c r="D20" s="695"/>
      <c r="E20" s="695"/>
      <c r="F20" s="695"/>
      <c r="G20" s="480" t="s">
        <v>21</v>
      </c>
      <c r="H20" s="480">
        <v>8</v>
      </c>
      <c r="I20" s="480">
        <v>3273</v>
      </c>
      <c r="J20" s="480" t="s">
        <v>47</v>
      </c>
      <c r="K20" s="481" t="s">
        <v>321</v>
      </c>
      <c r="L20" s="482">
        <f>N20</f>
        <v>4210003.76</v>
      </c>
      <c r="M20" s="483">
        <v>0</v>
      </c>
      <c r="N20" s="484">
        <f>O20+Q20+R20+P20</f>
        <v>4210003.76</v>
      </c>
      <c r="O20" s="484">
        <v>1387963.76</v>
      </c>
      <c r="P20" s="344">
        <v>1411020</v>
      </c>
      <c r="Q20" s="344">
        <v>1411020</v>
      </c>
      <c r="R20" s="484">
        <v>0</v>
      </c>
      <c r="S20" s="410" t="s">
        <v>346</v>
      </c>
      <c r="T20" s="410">
        <v>156</v>
      </c>
      <c r="U20" s="485">
        <v>1</v>
      </c>
      <c r="V20" s="410">
        <v>780</v>
      </c>
      <c r="W20" s="410" t="s">
        <v>68</v>
      </c>
      <c r="X20" s="486"/>
      <c r="Y20" s="410" t="s">
        <v>63</v>
      </c>
      <c r="Z20" s="486"/>
    </row>
    <row r="21" spans="2:26" ht="15.75" customHeight="1" thickBot="1">
      <c r="B21" s="1"/>
      <c r="C21" s="1"/>
      <c r="D21" s="1"/>
      <c r="E21" s="1"/>
      <c r="F21" s="1"/>
      <c r="G21" s="1"/>
      <c r="H21" s="1"/>
      <c r="I21" s="1"/>
      <c r="J21" s="1"/>
      <c r="K21" s="20" t="s">
        <v>12</v>
      </c>
      <c r="L21" s="19">
        <f>SUM(L16:L20)</f>
        <v>9620053.76</v>
      </c>
      <c r="M21" s="30"/>
      <c r="N21" s="19">
        <f>SUM(N16:N20)</f>
        <v>9620053.76</v>
      </c>
      <c r="O21" s="19">
        <f>SUM(O16:O20)</f>
        <v>5314013.76</v>
      </c>
      <c r="P21" s="19">
        <f>SUM(P16:P20)</f>
        <v>1411020</v>
      </c>
      <c r="Q21" s="19">
        <f>SUM(Q16:Q20)</f>
        <v>2895020</v>
      </c>
      <c r="R21" s="19">
        <f>SUM(R16:R20)</f>
        <v>0</v>
      </c>
      <c r="S21" s="1"/>
      <c r="T21" s="1"/>
      <c r="U21" s="1"/>
      <c r="W21" s="1"/>
      <c r="X21" s="1"/>
      <c r="Y21" s="1"/>
      <c r="Z21" s="1"/>
    </row>
    <row r="22" spans="2:26" ht="12.75">
      <c r="B22" s="1"/>
      <c r="C22" s="1"/>
      <c r="D22" s="1"/>
      <c r="E22" s="1"/>
      <c r="F22" s="1"/>
      <c r="G22" s="1"/>
      <c r="H22" s="1"/>
      <c r="I22" s="1"/>
      <c r="J22" s="1"/>
      <c r="K22" s="1"/>
      <c r="L22" s="1"/>
      <c r="Q22" s="1"/>
      <c r="R22" s="1"/>
      <c r="S22" s="1"/>
      <c r="T22" s="1"/>
      <c r="U22" s="1"/>
      <c r="V22" s="1"/>
      <c r="W22" s="1"/>
      <c r="X22" s="1"/>
      <c r="Y22" s="1"/>
      <c r="Z22" s="1"/>
    </row>
    <row r="23" spans="13:17" ht="12.75">
      <c r="M23" s="7"/>
      <c r="Q23" s="82"/>
    </row>
    <row r="24" spans="13:17" ht="12.75">
      <c r="M24" s="7"/>
      <c r="Q24" s="82"/>
    </row>
    <row r="25" spans="13:17" ht="12.75">
      <c r="M25" s="7"/>
      <c r="N25" s="80"/>
      <c r="O25" s="80"/>
      <c r="Q25" s="82"/>
    </row>
    <row r="26" spans="13:17" ht="12.75">
      <c r="M26" s="7"/>
      <c r="N26" s="80"/>
      <c r="O26" s="80"/>
      <c r="Q26" s="82"/>
    </row>
    <row r="27" spans="13:17" ht="12.75">
      <c r="M27" s="7"/>
      <c r="Q27" s="82"/>
    </row>
    <row r="28" spans="11:18" ht="12.75">
      <c r="K28" s="150"/>
      <c r="L28" s="150"/>
      <c r="M28" s="7"/>
      <c r="N28" s="7"/>
      <c r="O28" s="8"/>
      <c r="P28" s="8"/>
      <c r="Q28" s="108"/>
      <c r="R28" s="108"/>
    </row>
    <row r="29" ht="12.75">
      <c r="N29" s="108"/>
    </row>
    <row r="30" spans="14:26" ht="12.75">
      <c r="N30" s="108"/>
      <c r="U30" s="627" t="s">
        <v>107</v>
      </c>
      <c r="V30" s="627"/>
      <c r="W30" s="627"/>
      <c r="X30" s="627"/>
      <c r="Y30" s="627"/>
      <c r="Z30" s="627"/>
    </row>
    <row r="31" spans="14:26" ht="15.75" customHeight="1">
      <c r="N31" s="108"/>
      <c r="U31" s="626" t="s">
        <v>19</v>
      </c>
      <c r="V31" s="626"/>
      <c r="W31" s="626"/>
      <c r="X31" s="626"/>
      <c r="Y31" s="626"/>
      <c r="Z31" s="626"/>
    </row>
  </sheetData>
  <sheetProtection/>
  <mergeCells count="29">
    <mergeCell ref="C20:F20"/>
    <mergeCell ref="C18:F18"/>
    <mergeCell ref="K4:O4"/>
    <mergeCell ref="S7:V7"/>
    <mergeCell ref="K8:O8"/>
    <mergeCell ref="K9:O9"/>
    <mergeCell ref="K10:Q10"/>
    <mergeCell ref="K5:O5"/>
    <mergeCell ref="W12:W13"/>
    <mergeCell ref="Y12:Z12"/>
    <mergeCell ref="L12:L13"/>
    <mergeCell ref="M12:M13"/>
    <mergeCell ref="S12:U12"/>
    <mergeCell ref="U31:Z31"/>
    <mergeCell ref="B12:B13"/>
    <mergeCell ref="G12:G13"/>
    <mergeCell ref="H12:H13"/>
    <mergeCell ref="I12:I13"/>
    <mergeCell ref="K12:K13"/>
    <mergeCell ref="C12:F13"/>
    <mergeCell ref="U30:Z30"/>
    <mergeCell ref="C16:F16"/>
    <mergeCell ref="C19:F19"/>
    <mergeCell ref="C17:F17"/>
    <mergeCell ref="C15:F15"/>
    <mergeCell ref="N12:R12"/>
    <mergeCell ref="J12:J13"/>
    <mergeCell ref="X12:X13"/>
    <mergeCell ref="V12:V13"/>
  </mergeCells>
  <printOptions horizontalCentered="1"/>
  <pageMargins left="0.6692913385826772" right="0.6299212598425197" top="0.36" bottom="0.3937007874015748" header="0.15748031496062992" footer="0"/>
  <pageSetup horizontalDpi="600" verticalDpi="600" orientation="landscape" paperSize="5" scale="66" r:id="rId2"/>
  <drawing r:id="rId1"/>
</worksheet>
</file>

<file path=xl/worksheets/sheet8.xml><?xml version="1.0" encoding="utf-8"?>
<worksheet xmlns="http://schemas.openxmlformats.org/spreadsheetml/2006/main" xmlns:r="http://schemas.openxmlformats.org/officeDocument/2006/relationships">
  <dimension ref="A2:Y30"/>
  <sheetViews>
    <sheetView view="pageBreakPreview" zoomScaleSheetLayoutView="100" zoomScalePageLayoutView="0" workbookViewId="0" topLeftCell="F25">
      <selection activeCell="N26" sqref="N26"/>
    </sheetView>
  </sheetViews>
  <sheetFormatPr defaultColWidth="11.421875" defaultRowHeight="12.75"/>
  <cols>
    <col min="1" max="1" width="1.1484375" style="79" customWidth="1"/>
    <col min="2" max="2" width="10.57421875" style="79" customWidth="1"/>
    <col min="3" max="6" width="10.7109375" style="79" customWidth="1"/>
    <col min="7" max="7" width="8.140625" style="79" customWidth="1"/>
    <col min="8" max="8" width="5.7109375" style="79" customWidth="1"/>
    <col min="9" max="10" width="8.140625" style="79" customWidth="1"/>
    <col min="11" max="11" width="16.7109375" style="79" customWidth="1"/>
    <col min="12" max="12" width="13.421875" style="79" customWidth="1"/>
    <col min="13" max="13" width="7.421875" style="79" customWidth="1"/>
    <col min="14" max="14" width="13.57421875" style="79" customWidth="1"/>
    <col min="15" max="15" width="14.8515625" style="79" customWidth="1"/>
    <col min="16" max="16" width="9.28125" style="79" customWidth="1"/>
    <col min="17" max="17" width="8.8515625" style="79" customWidth="1"/>
    <col min="18" max="18" width="8.57421875" style="79" customWidth="1"/>
    <col min="19" max="19" width="8.28125" style="79" customWidth="1"/>
    <col min="20" max="20" width="9.421875" style="79" customWidth="1"/>
    <col min="21" max="21" width="9.28125" style="79" customWidth="1"/>
    <col min="22" max="22" width="12.7109375" style="79" customWidth="1"/>
    <col min="23" max="23" width="6.8515625" style="79" customWidth="1"/>
    <col min="24" max="25" width="6.140625" style="79" customWidth="1"/>
    <col min="26" max="26" width="1.8515625" style="79" customWidth="1"/>
    <col min="27" max="16384" width="11.421875" style="79" customWidth="1"/>
  </cols>
  <sheetData>
    <row r="1" ht="13.5" thickBot="1"/>
    <row r="2" spans="2:25" ht="12.75">
      <c r="B2" s="222"/>
      <c r="C2" s="223"/>
      <c r="D2" s="223"/>
      <c r="E2" s="223"/>
      <c r="F2" s="223"/>
      <c r="G2" s="223"/>
      <c r="H2" s="223"/>
      <c r="I2" s="223"/>
      <c r="J2" s="223"/>
      <c r="K2" s="223"/>
      <c r="L2" s="223"/>
      <c r="M2" s="223"/>
      <c r="N2" s="223"/>
      <c r="O2" s="223"/>
      <c r="P2" s="223"/>
      <c r="Q2" s="223"/>
      <c r="R2" s="223"/>
      <c r="S2" s="223"/>
      <c r="T2" s="223"/>
      <c r="U2" s="223"/>
      <c r="V2" s="223"/>
      <c r="W2" s="223"/>
      <c r="X2" s="223"/>
      <c r="Y2" s="224"/>
    </row>
    <row r="3" spans="2:25" ht="12.75">
      <c r="B3" s="225"/>
      <c r="C3" s="84"/>
      <c r="D3" s="84"/>
      <c r="E3" s="84"/>
      <c r="F3" s="84"/>
      <c r="G3" s="84"/>
      <c r="H3" s="84"/>
      <c r="I3" s="84"/>
      <c r="J3" s="84"/>
      <c r="K3" s="84"/>
      <c r="L3" s="84"/>
      <c r="M3" s="84"/>
      <c r="N3" s="84"/>
      <c r="O3" s="84"/>
      <c r="P3" s="84"/>
      <c r="Q3" s="84"/>
      <c r="R3" s="84"/>
      <c r="S3" s="84"/>
      <c r="T3" s="84"/>
      <c r="U3" s="84"/>
      <c r="V3" s="84"/>
      <c r="W3" s="84"/>
      <c r="X3" s="84"/>
      <c r="Y3" s="226"/>
    </row>
    <row r="4" spans="1:25" ht="15.75">
      <c r="A4" s="226"/>
      <c r="C4" s="309"/>
      <c r="D4" s="312" t="s">
        <v>220</v>
      </c>
      <c r="F4" s="23"/>
      <c r="G4" s="84"/>
      <c r="H4" s="309"/>
      <c r="I4" s="309"/>
      <c r="J4" s="309"/>
      <c r="K4" s="607" t="s">
        <v>27</v>
      </c>
      <c r="L4" s="607"/>
      <c r="M4" s="607"/>
      <c r="N4" s="607"/>
      <c r="O4" s="607"/>
      <c r="P4" s="309"/>
      <c r="Q4" s="309"/>
      <c r="R4" s="300" t="s">
        <v>110</v>
      </c>
      <c r="S4" s="23" t="s">
        <v>257</v>
      </c>
      <c r="T4" s="309"/>
      <c r="U4" s="309"/>
      <c r="V4" s="309"/>
      <c r="W4" s="309"/>
      <c r="X4" s="309"/>
      <c r="Y4" s="310"/>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09"/>
      <c r="Y5" s="310"/>
    </row>
    <row r="6" spans="1:25" ht="12.75">
      <c r="A6" s="226"/>
      <c r="C6" s="227"/>
      <c r="D6" s="302" t="s">
        <v>221</v>
      </c>
      <c r="E6" s="23"/>
      <c r="F6" s="302"/>
      <c r="G6" s="302"/>
      <c r="H6" s="227"/>
      <c r="I6" s="227"/>
      <c r="J6" s="227"/>
      <c r="K6" s="227" t="s">
        <v>29</v>
      </c>
      <c r="L6" s="299"/>
      <c r="M6" s="299"/>
      <c r="N6" s="299"/>
      <c r="O6" s="299"/>
      <c r="P6" s="227"/>
      <c r="Q6" s="227"/>
      <c r="R6" s="227"/>
      <c r="S6" s="227"/>
      <c r="T6" s="227"/>
      <c r="U6" s="227"/>
      <c r="V6" s="227"/>
      <c r="W6" s="227"/>
      <c r="X6" s="227"/>
      <c r="Y6" s="311"/>
    </row>
    <row r="7" spans="2:25" ht="12.75">
      <c r="B7" s="24"/>
      <c r="D7" s="302" t="s">
        <v>219</v>
      </c>
      <c r="E7" s="302" t="str">
        <f>'AGUA POTABLE 1'!E7</f>
        <v>31 DE ENERO 2014</v>
      </c>
      <c r="F7" s="23"/>
      <c r="G7" s="84"/>
      <c r="H7" s="84"/>
      <c r="I7" s="84"/>
      <c r="J7" s="84"/>
      <c r="K7" s="84"/>
      <c r="L7" s="84"/>
      <c r="M7" s="84"/>
      <c r="N7" s="84"/>
      <c r="O7" s="84"/>
      <c r="Q7" s="37"/>
      <c r="R7" s="608" t="s">
        <v>55</v>
      </c>
      <c r="S7" s="608"/>
      <c r="T7" s="608"/>
      <c r="U7" s="608"/>
      <c r="V7" s="84"/>
      <c r="W7" s="84"/>
      <c r="X7" s="84"/>
      <c r="Y7" s="226"/>
    </row>
    <row r="8" spans="2:25" ht="12.75">
      <c r="B8" s="24"/>
      <c r="D8" s="302" t="s">
        <v>265</v>
      </c>
      <c r="F8" s="23"/>
      <c r="G8" s="84"/>
      <c r="H8" s="33"/>
      <c r="I8" s="33"/>
      <c r="J8" s="33"/>
      <c r="K8" s="615" t="s">
        <v>217</v>
      </c>
      <c r="L8" s="615"/>
      <c r="M8" s="615"/>
      <c r="N8" s="615"/>
      <c r="O8" s="615"/>
      <c r="P8" s="33"/>
      <c r="Q8" s="33"/>
      <c r="R8" s="39" t="s">
        <v>64</v>
      </c>
      <c r="S8" s="38" t="s">
        <v>65</v>
      </c>
      <c r="U8" s="84"/>
      <c r="V8" s="84"/>
      <c r="W8" s="84"/>
      <c r="X8" s="84"/>
      <c r="Y8" s="226"/>
    </row>
    <row r="9" spans="2:25" ht="12.75">
      <c r="B9" s="24"/>
      <c r="D9" s="302" t="s">
        <v>266</v>
      </c>
      <c r="E9" s="23"/>
      <c r="F9" s="23"/>
      <c r="G9" s="84"/>
      <c r="H9" s="227"/>
      <c r="I9" s="227"/>
      <c r="J9" s="227"/>
      <c r="K9" s="613" t="s">
        <v>218</v>
      </c>
      <c r="L9" s="613"/>
      <c r="M9" s="613"/>
      <c r="N9" s="613"/>
      <c r="O9" s="613"/>
      <c r="Q9" s="37"/>
      <c r="R9" s="39" t="s">
        <v>57</v>
      </c>
      <c r="S9" s="38" t="s">
        <v>66</v>
      </c>
      <c r="U9" s="37"/>
      <c r="V9" s="37"/>
      <c r="W9" s="84"/>
      <c r="X9" s="84"/>
      <c r="Y9" s="226"/>
    </row>
    <row r="10" spans="2:25" ht="13.5" thickBot="1">
      <c r="B10" s="313"/>
      <c r="C10" s="228"/>
      <c r="D10" s="228"/>
      <c r="E10" s="228"/>
      <c r="F10" s="228"/>
      <c r="G10" s="228"/>
      <c r="H10" s="228"/>
      <c r="I10" s="228"/>
      <c r="J10" s="228"/>
      <c r="K10" s="614" t="s">
        <v>26</v>
      </c>
      <c r="L10" s="614"/>
      <c r="M10" s="614"/>
      <c r="N10" s="614"/>
      <c r="O10" s="614"/>
      <c r="P10" s="614"/>
      <c r="Q10" s="228"/>
      <c r="R10" s="228"/>
      <c r="S10" s="228"/>
      <c r="T10" s="228"/>
      <c r="U10" s="25" t="s">
        <v>30</v>
      </c>
      <c r="V10" s="26">
        <v>8</v>
      </c>
      <c r="W10" s="26" t="s">
        <v>31</v>
      </c>
      <c r="X10" s="26">
        <f>'MEJORAMIENTO VIVIENDA 7'!Y10</f>
        <v>12</v>
      </c>
      <c r="Y10" s="27"/>
    </row>
    <row r="11" spans="21:25" s="84" customFormat="1" ht="7.5" customHeight="1" thickBot="1">
      <c r="U11" s="39"/>
      <c r="V11" s="301"/>
      <c r="W11" s="301"/>
      <c r="X11" s="301"/>
      <c r="Y11" s="308"/>
    </row>
    <row r="12" spans="1:25" s="7" customFormat="1" ht="30.75" customHeight="1" thickBot="1">
      <c r="A12" s="83"/>
      <c r="B12" s="609" t="s">
        <v>0</v>
      </c>
      <c r="C12" s="609" t="s">
        <v>1</v>
      </c>
      <c r="D12" s="609"/>
      <c r="E12" s="609"/>
      <c r="F12" s="609"/>
      <c r="G12" s="609" t="s">
        <v>2</v>
      </c>
      <c r="H12" s="609" t="s">
        <v>3</v>
      </c>
      <c r="I12" s="609" t="s">
        <v>4</v>
      </c>
      <c r="J12" s="609" t="s">
        <v>45</v>
      </c>
      <c r="K12" s="609" t="s">
        <v>5</v>
      </c>
      <c r="L12" s="609" t="s">
        <v>6</v>
      </c>
      <c r="M12" s="609" t="s">
        <v>22</v>
      </c>
      <c r="N12" s="609" t="s">
        <v>7</v>
      </c>
      <c r="O12" s="609"/>
      <c r="P12" s="609"/>
      <c r="Q12" s="609"/>
      <c r="R12" s="609" t="s">
        <v>8</v>
      </c>
      <c r="S12" s="609"/>
      <c r="T12" s="609"/>
      <c r="U12" s="609" t="s">
        <v>9</v>
      </c>
      <c r="V12" s="609" t="s">
        <v>40</v>
      </c>
      <c r="W12" s="609" t="s">
        <v>10</v>
      </c>
      <c r="X12" s="609" t="s">
        <v>73</v>
      </c>
      <c r="Y12" s="609"/>
    </row>
    <row r="13" spans="2:25" s="7" customFormat="1" ht="30.75" customHeight="1" thickBot="1">
      <c r="B13" s="609"/>
      <c r="C13" s="609"/>
      <c r="D13" s="609"/>
      <c r="E13" s="609"/>
      <c r="F13" s="609"/>
      <c r="G13" s="609"/>
      <c r="H13" s="609"/>
      <c r="I13" s="609"/>
      <c r="J13" s="609"/>
      <c r="K13" s="609"/>
      <c r="L13" s="609"/>
      <c r="M13" s="609"/>
      <c r="N13" s="330" t="s">
        <v>12</v>
      </c>
      <c r="O13" s="330" t="s">
        <v>32</v>
      </c>
      <c r="P13" s="330" t="s">
        <v>78</v>
      </c>
      <c r="Q13" s="330" t="s">
        <v>79</v>
      </c>
      <c r="R13" s="330" t="s">
        <v>13</v>
      </c>
      <c r="S13" s="330" t="s">
        <v>14</v>
      </c>
      <c r="T13" s="330" t="s">
        <v>133</v>
      </c>
      <c r="U13" s="609"/>
      <c r="V13" s="609"/>
      <c r="W13" s="609"/>
      <c r="X13" s="306" t="s">
        <v>62</v>
      </c>
      <c r="Y13" s="306" t="s">
        <v>56</v>
      </c>
    </row>
    <row r="14" spans="2:25" ht="3.75" customHeight="1" thickBot="1">
      <c r="B14" s="1"/>
      <c r="C14" s="1"/>
      <c r="D14" s="1"/>
      <c r="E14" s="1"/>
      <c r="F14" s="1"/>
      <c r="G14" s="1"/>
      <c r="H14" s="1"/>
      <c r="I14" s="1"/>
      <c r="J14" s="1"/>
      <c r="K14" s="1"/>
      <c r="L14" s="1"/>
      <c r="M14" s="1"/>
      <c r="N14" s="5"/>
      <c r="O14" s="5"/>
      <c r="P14" s="5"/>
      <c r="Q14" s="5"/>
      <c r="R14" s="5"/>
      <c r="S14" s="5"/>
      <c r="T14" s="5"/>
      <c r="U14" s="5"/>
      <c r="V14" s="5"/>
      <c r="W14" s="5"/>
      <c r="X14" s="5"/>
      <c r="Y14" s="5"/>
    </row>
    <row r="15" spans="2:25" ht="19.5" customHeight="1">
      <c r="B15" s="156"/>
      <c r="C15" s="694" t="s">
        <v>37</v>
      </c>
      <c r="D15" s="694"/>
      <c r="E15" s="694"/>
      <c r="F15" s="694"/>
      <c r="G15" s="156"/>
      <c r="H15" s="156"/>
      <c r="I15" s="157"/>
      <c r="J15" s="157"/>
      <c r="K15" s="156"/>
      <c r="L15" s="158"/>
      <c r="M15" s="159"/>
      <c r="N15" s="158"/>
      <c r="O15" s="158"/>
      <c r="P15" s="113"/>
      <c r="Q15" s="113"/>
      <c r="R15" s="156"/>
      <c r="S15" s="156"/>
      <c r="T15" s="160"/>
      <c r="U15" s="345"/>
      <c r="V15" s="160"/>
      <c r="W15" s="172"/>
      <c r="X15" s="172"/>
      <c r="Y15" s="156"/>
    </row>
    <row r="16" spans="2:25" s="81" customFormat="1" ht="19.5" customHeight="1">
      <c r="B16" s="166" t="s">
        <v>157</v>
      </c>
      <c r="C16" s="653" t="s">
        <v>370</v>
      </c>
      <c r="D16" s="653"/>
      <c r="E16" s="653"/>
      <c r="F16" s="653"/>
      <c r="G16" s="162" t="s">
        <v>21</v>
      </c>
      <c r="H16" s="166" t="s">
        <v>52</v>
      </c>
      <c r="I16" s="166" t="s">
        <v>158</v>
      </c>
      <c r="J16" s="166" t="s">
        <v>47</v>
      </c>
      <c r="K16" s="346" t="s">
        <v>99</v>
      </c>
      <c r="L16" s="167">
        <f>N16</f>
        <v>320000</v>
      </c>
      <c r="M16" s="144">
        <v>0</v>
      </c>
      <c r="N16" s="168">
        <f>Q16+O16+P16</f>
        <v>320000</v>
      </c>
      <c r="O16" s="168">
        <v>320000</v>
      </c>
      <c r="P16" s="168">
        <v>0</v>
      </c>
      <c r="Q16" s="168">
        <v>0</v>
      </c>
      <c r="R16" s="162" t="s">
        <v>16</v>
      </c>
      <c r="S16" s="205">
        <v>20000</v>
      </c>
      <c r="T16" s="170">
        <v>1</v>
      </c>
      <c r="U16" s="205">
        <v>58</v>
      </c>
      <c r="V16" s="170" t="s">
        <v>68</v>
      </c>
      <c r="W16" s="161"/>
      <c r="X16" s="161"/>
      <c r="Y16" s="161" t="s">
        <v>63</v>
      </c>
    </row>
    <row r="17" spans="2:25" s="81" customFormat="1" ht="19.5" customHeight="1">
      <c r="B17" s="166" t="s">
        <v>159</v>
      </c>
      <c r="C17" s="653" t="s">
        <v>153</v>
      </c>
      <c r="D17" s="653"/>
      <c r="E17" s="653"/>
      <c r="F17" s="653"/>
      <c r="G17" s="162" t="s">
        <v>21</v>
      </c>
      <c r="H17" s="166" t="s">
        <v>52</v>
      </c>
      <c r="I17" s="166" t="s">
        <v>160</v>
      </c>
      <c r="J17" s="166" t="s">
        <v>47</v>
      </c>
      <c r="K17" s="541" t="s">
        <v>404</v>
      </c>
      <c r="L17" s="167">
        <f>N17</f>
        <v>220000</v>
      </c>
      <c r="M17" s="144">
        <v>0</v>
      </c>
      <c r="N17" s="168">
        <f>Q17+O17+P17</f>
        <v>220000</v>
      </c>
      <c r="O17" s="168">
        <v>220000</v>
      </c>
      <c r="P17" s="168">
        <v>0</v>
      </c>
      <c r="Q17" s="168">
        <v>0</v>
      </c>
      <c r="R17" s="162" t="s">
        <v>156</v>
      </c>
      <c r="S17" s="205">
        <v>5</v>
      </c>
      <c r="T17" s="170">
        <v>1</v>
      </c>
      <c r="U17" s="205">
        <v>116</v>
      </c>
      <c r="V17" s="170" t="s">
        <v>68</v>
      </c>
      <c r="W17" s="161"/>
      <c r="X17" s="161"/>
      <c r="Y17" s="161" t="s">
        <v>63</v>
      </c>
    </row>
    <row r="18" spans="2:25" s="275" customFormat="1" ht="19.5" customHeight="1">
      <c r="B18" s="166" t="s">
        <v>161</v>
      </c>
      <c r="C18" s="653" t="s">
        <v>153</v>
      </c>
      <c r="D18" s="653"/>
      <c r="E18" s="653"/>
      <c r="F18" s="653"/>
      <c r="G18" s="162" t="s">
        <v>21</v>
      </c>
      <c r="H18" s="166" t="s">
        <v>52</v>
      </c>
      <c r="I18" s="166" t="s">
        <v>160</v>
      </c>
      <c r="J18" s="166" t="s">
        <v>47</v>
      </c>
      <c r="K18" s="347" t="s">
        <v>154</v>
      </c>
      <c r="L18" s="167">
        <f>N18</f>
        <v>260000</v>
      </c>
      <c r="M18" s="144">
        <v>0</v>
      </c>
      <c r="N18" s="168">
        <f>O18+P18+Q18</f>
        <v>260000</v>
      </c>
      <c r="O18" s="168">
        <v>260000</v>
      </c>
      <c r="P18" s="168">
        <v>0</v>
      </c>
      <c r="Q18" s="168">
        <v>0</v>
      </c>
      <c r="R18" s="203" t="s">
        <v>156</v>
      </c>
      <c r="S18" s="205">
        <v>7</v>
      </c>
      <c r="T18" s="170">
        <v>1</v>
      </c>
      <c r="U18" s="348">
        <v>34</v>
      </c>
      <c r="V18" s="170" t="s">
        <v>68</v>
      </c>
      <c r="W18" s="170"/>
      <c r="X18" s="161"/>
      <c r="Y18" s="161" t="s">
        <v>63</v>
      </c>
    </row>
    <row r="19" spans="2:25" s="275" customFormat="1" ht="19.5" customHeight="1">
      <c r="B19" s="166" t="s">
        <v>162</v>
      </c>
      <c r="C19" s="653" t="s">
        <v>153</v>
      </c>
      <c r="D19" s="653"/>
      <c r="E19" s="653"/>
      <c r="F19" s="653"/>
      <c r="G19" s="162" t="s">
        <v>21</v>
      </c>
      <c r="H19" s="166" t="s">
        <v>52</v>
      </c>
      <c r="I19" s="166" t="s">
        <v>160</v>
      </c>
      <c r="J19" s="166" t="s">
        <v>47</v>
      </c>
      <c r="K19" s="347" t="s">
        <v>137</v>
      </c>
      <c r="L19" s="167">
        <f>N19</f>
        <v>180000</v>
      </c>
      <c r="M19" s="144">
        <v>0</v>
      </c>
      <c r="N19" s="168">
        <f>Q19+O19+P19</f>
        <v>180000</v>
      </c>
      <c r="O19" s="168">
        <v>180000</v>
      </c>
      <c r="P19" s="168">
        <v>0</v>
      </c>
      <c r="Q19" s="168">
        <v>0</v>
      </c>
      <c r="R19" s="203" t="s">
        <v>156</v>
      </c>
      <c r="S19" s="205">
        <v>3</v>
      </c>
      <c r="T19" s="170">
        <v>1</v>
      </c>
      <c r="U19" s="348">
        <v>92</v>
      </c>
      <c r="V19" s="170" t="s">
        <v>68</v>
      </c>
      <c r="W19" s="170"/>
      <c r="X19" s="161"/>
      <c r="Y19" s="161" t="s">
        <v>63</v>
      </c>
    </row>
    <row r="20" spans="2:25" s="275" customFormat="1" ht="19.5" customHeight="1" thickBot="1">
      <c r="B20" s="349" t="s">
        <v>163</v>
      </c>
      <c r="C20" s="682" t="s">
        <v>182</v>
      </c>
      <c r="D20" s="682"/>
      <c r="E20" s="682"/>
      <c r="F20" s="682"/>
      <c r="G20" s="350" t="s">
        <v>21</v>
      </c>
      <c r="H20" s="349" t="s">
        <v>52</v>
      </c>
      <c r="I20" s="349" t="s">
        <v>160</v>
      </c>
      <c r="J20" s="349" t="s">
        <v>47</v>
      </c>
      <c r="K20" s="351" t="s">
        <v>155</v>
      </c>
      <c r="L20" s="344">
        <f>N20</f>
        <v>241000</v>
      </c>
      <c r="M20" s="352">
        <v>0</v>
      </c>
      <c r="N20" s="344">
        <f>Q20+P20+O20</f>
        <v>241000</v>
      </c>
      <c r="O20" s="344">
        <v>241000</v>
      </c>
      <c r="P20" s="344">
        <v>0</v>
      </c>
      <c r="Q20" s="344">
        <v>0</v>
      </c>
      <c r="R20" s="353" t="s">
        <v>156</v>
      </c>
      <c r="S20" s="350">
        <v>4</v>
      </c>
      <c r="T20" s="354">
        <v>1</v>
      </c>
      <c r="U20" s="355">
        <v>178</v>
      </c>
      <c r="V20" s="354" t="s">
        <v>68</v>
      </c>
      <c r="W20" s="354"/>
      <c r="X20" s="356"/>
      <c r="Y20" s="356" t="s">
        <v>63</v>
      </c>
    </row>
    <row r="21" spans="2:25" ht="13.5" thickBot="1">
      <c r="B21" s="1"/>
      <c r="C21" s="21"/>
      <c r="D21" s="21"/>
      <c r="E21" s="21"/>
      <c r="F21" s="21"/>
      <c r="G21" s="21"/>
      <c r="H21" s="1"/>
      <c r="I21" s="1"/>
      <c r="J21" s="1"/>
      <c r="K21" s="20" t="s">
        <v>12</v>
      </c>
      <c r="L21" s="19">
        <f>SUM(L16:L20)</f>
        <v>1221000</v>
      </c>
      <c r="M21" s="30"/>
      <c r="N21" s="19">
        <f>SUM(N16:N20)</f>
        <v>1221000</v>
      </c>
      <c r="O21" s="19">
        <f>SUM(O15:O20)</f>
        <v>1221000</v>
      </c>
      <c r="P21" s="19">
        <f>SUM(P13:P20)</f>
        <v>0</v>
      </c>
      <c r="Q21" s="19">
        <f>SUM(Q13:Q20)</f>
        <v>0</v>
      </c>
      <c r="R21" s="28"/>
      <c r="S21" s="21"/>
      <c r="T21" s="21"/>
      <c r="U21" s="21"/>
      <c r="V21" s="21"/>
      <c r="W21" s="21"/>
      <c r="X21" s="21"/>
      <c r="Y21" s="21"/>
    </row>
    <row r="22" spans="2:25" ht="12.75">
      <c r="B22" s="1"/>
      <c r="C22" s="21"/>
      <c r="D22" s="21"/>
      <c r="E22" s="21"/>
      <c r="F22" s="21"/>
      <c r="G22" s="21"/>
      <c r="H22" s="1"/>
      <c r="I22" s="1"/>
      <c r="J22" s="1"/>
      <c r="K22" s="218"/>
      <c r="L22" s="219"/>
      <c r="M22" s="220"/>
      <c r="N22" s="219"/>
      <c r="O22" s="219"/>
      <c r="P22" s="219"/>
      <c r="Q22" s="219"/>
      <c r="R22" s="21"/>
      <c r="S22" s="21"/>
      <c r="T22" s="21"/>
      <c r="U22" s="21"/>
      <c r="V22" s="21"/>
      <c r="W22" s="21"/>
      <c r="X22" s="21"/>
      <c r="Y22" s="21"/>
    </row>
    <row r="23" spans="2:25" ht="12.75">
      <c r="B23" s="1"/>
      <c r="C23" s="21"/>
      <c r="D23" s="21"/>
      <c r="E23" s="21"/>
      <c r="F23" s="21"/>
      <c r="G23" s="21"/>
      <c r="H23" s="1"/>
      <c r="I23" s="1"/>
      <c r="J23" s="1"/>
      <c r="K23" s="218"/>
      <c r="L23" s="219"/>
      <c r="M23" s="220"/>
      <c r="N23" s="219"/>
      <c r="O23" s="219"/>
      <c r="P23" s="219"/>
      <c r="Q23" s="219"/>
      <c r="R23" s="21"/>
      <c r="S23" s="21"/>
      <c r="T23" s="21"/>
      <c r="U23" s="21"/>
      <c r="V23" s="21"/>
      <c r="W23" s="21"/>
      <c r="X23" s="21"/>
      <c r="Y23" s="21"/>
    </row>
    <row r="24" spans="2:25" ht="12.75">
      <c r="B24" s="1"/>
      <c r="C24" s="21"/>
      <c r="D24" s="21"/>
      <c r="E24" s="21"/>
      <c r="F24" s="21"/>
      <c r="G24" s="21"/>
      <c r="H24" s="1"/>
      <c r="I24" s="1"/>
      <c r="J24" s="1"/>
      <c r="K24" s="218"/>
      <c r="L24" s="219"/>
      <c r="M24" s="220"/>
      <c r="N24" s="219"/>
      <c r="O24" s="219"/>
      <c r="P24" s="219"/>
      <c r="Q24" s="219"/>
      <c r="R24" s="21"/>
      <c r="S24" s="21"/>
      <c r="T24" s="21"/>
      <c r="U24" s="21"/>
      <c r="V24" s="21"/>
      <c r="W24" s="21"/>
      <c r="X24" s="21"/>
      <c r="Y24" s="21"/>
    </row>
    <row r="25" spans="2:25" ht="12.75">
      <c r="B25" s="1"/>
      <c r="C25" s="21"/>
      <c r="D25" s="21"/>
      <c r="E25" s="21"/>
      <c r="F25" s="21"/>
      <c r="G25" s="21"/>
      <c r="H25" s="1"/>
      <c r="I25" s="1"/>
      <c r="J25" s="1"/>
      <c r="K25" s="218"/>
      <c r="L25" s="219"/>
      <c r="M25" s="220"/>
      <c r="N25" s="219"/>
      <c r="O25" s="219"/>
      <c r="P25" s="219"/>
      <c r="Q25" s="219"/>
      <c r="R25" s="21"/>
      <c r="S25" s="21"/>
      <c r="T25" s="21"/>
      <c r="U25" s="21"/>
      <c r="V25" s="21"/>
      <c r="W25" s="21"/>
      <c r="X25" s="21"/>
      <c r="Y25" s="21"/>
    </row>
    <row r="26" spans="2:25" ht="12.75">
      <c r="B26" s="1"/>
      <c r="C26" s="21"/>
      <c r="D26" s="21"/>
      <c r="E26" s="21"/>
      <c r="F26" s="21"/>
      <c r="G26" s="21"/>
      <c r="H26" s="1"/>
      <c r="I26" s="1"/>
      <c r="J26" s="1"/>
      <c r="K26" s="218"/>
      <c r="L26" s="219"/>
      <c r="M26" s="220"/>
      <c r="N26" s="219"/>
      <c r="O26" s="219"/>
      <c r="P26" s="219"/>
      <c r="Q26" s="219"/>
      <c r="R26" s="21"/>
      <c r="S26" s="21"/>
      <c r="T26" s="21"/>
      <c r="U26" s="21"/>
      <c r="V26" s="21"/>
      <c r="W26" s="21"/>
      <c r="X26" s="21"/>
      <c r="Y26" s="21"/>
    </row>
    <row r="27" spans="2:25" ht="12.75">
      <c r="B27" s="1"/>
      <c r="C27" s="21"/>
      <c r="D27" s="21"/>
      <c r="E27" s="21"/>
      <c r="F27" s="21"/>
      <c r="G27" s="21"/>
      <c r="H27" s="1"/>
      <c r="I27" s="1"/>
      <c r="J27" s="1"/>
      <c r="K27" s="218"/>
      <c r="L27" s="219"/>
      <c r="M27" s="220"/>
      <c r="N27" s="219"/>
      <c r="O27" s="219"/>
      <c r="P27" s="219"/>
      <c r="Q27" s="219"/>
      <c r="R27" s="21"/>
      <c r="S27" s="21"/>
      <c r="T27" s="21"/>
      <c r="U27" s="21"/>
      <c r="V27" s="21"/>
      <c r="W27" s="21"/>
      <c r="X27" s="21"/>
      <c r="Y27" s="21"/>
    </row>
    <row r="28" ht="12.75">
      <c r="M28" s="7"/>
    </row>
    <row r="29" spans="3:25" ht="12.75">
      <c r="C29" s="16"/>
      <c r="D29" s="16"/>
      <c r="E29" s="16"/>
      <c r="F29" s="16"/>
      <c r="O29" s="72"/>
      <c r="P29" s="72"/>
      <c r="Q29" s="108"/>
      <c r="T29" s="627" t="s">
        <v>107</v>
      </c>
      <c r="U29" s="627"/>
      <c r="V29" s="627"/>
      <c r="W29" s="627"/>
      <c r="X29" s="627"/>
      <c r="Y29" s="627"/>
    </row>
    <row r="30" spans="15:25" ht="15.75" customHeight="1">
      <c r="O30" s="108"/>
      <c r="P30" s="108"/>
      <c r="T30" s="696" t="s">
        <v>19</v>
      </c>
      <c r="U30" s="696"/>
      <c r="V30" s="696"/>
      <c r="W30" s="696"/>
      <c r="X30" s="696"/>
      <c r="Y30" s="696"/>
    </row>
  </sheetData>
  <sheetProtection/>
  <mergeCells count="29">
    <mergeCell ref="C20:F20"/>
    <mergeCell ref="L12:L13"/>
    <mergeCell ref="N12:Q12"/>
    <mergeCell ref="J12:J13"/>
    <mergeCell ref="M12:M13"/>
    <mergeCell ref="C17:F17"/>
    <mergeCell ref="C16:F16"/>
    <mergeCell ref="C19:F19"/>
    <mergeCell ref="C18:F18"/>
    <mergeCell ref="C15:F15"/>
    <mergeCell ref="T30:Y30"/>
    <mergeCell ref="W12:W13"/>
    <mergeCell ref="T29:Y29"/>
    <mergeCell ref="U12:U13"/>
    <mergeCell ref="V12:V13"/>
    <mergeCell ref="R12:T12"/>
    <mergeCell ref="X12:Y12"/>
    <mergeCell ref="K5:O5"/>
    <mergeCell ref="K4:O4"/>
    <mergeCell ref="R7:U7"/>
    <mergeCell ref="K8:O8"/>
    <mergeCell ref="K9:O9"/>
    <mergeCell ref="K10:P10"/>
    <mergeCell ref="B12:B13"/>
    <mergeCell ref="C12:F13"/>
    <mergeCell ref="K12:K13"/>
    <mergeCell ref="H12:H13"/>
    <mergeCell ref="G12:G13"/>
    <mergeCell ref="I12:I13"/>
  </mergeCells>
  <printOptions horizontalCentered="1"/>
  <pageMargins left="0.8267716535433072" right="0" top="0.1968503937007874" bottom="0.5905511811023623" header="0" footer="0"/>
  <pageSetup horizontalDpi="600" verticalDpi="600" orientation="landscape" paperSize="5" scale="70" r:id="rId2"/>
  <drawing r:id="rId1"/>
</worksheet>
</file>

<file path=xl/worksheets/sheet9.xml><?xml version="1.0" encoding="utf-8"?>
<worksheet xmlns="http://schemas.openxmlformats.org/spreadsheetml/2006/main" xmlns:r="http://schemas.openxmlformats.org/officeDocument/2006/relationships">
  <dimension ref="A2:Y62"/>
  <sheetViews>
    <sheetView view="pageBreakPreview" zoomScaleSheetLayoutView="100" zoomScalePageLayoutView="0" workbookViewId="0" topLeftCell="D27">
      <selection activeCell="O35" sqref="O35"/>
    </sheetView>
  </sheetViews>
  <sheetFormatPr defaultColWidth="11.421875" defaultRowHeight="12.75"/>
  <cols>
    <col min="1" max="1" width="1.1484375" style="79" customWidth="1"/>
    <col min="2" max="2" width="10.57421875" style="79" customWidth="1"/>
    <col min="3" max="6" width="10.7109375" style="79" customWidth="1"/>
    <col min="7" max="7" width="8.140625" style="79" customWidth="1"/>
    <col min="8" max="8" width="5.28125" style="79" customWidth="1"/>
    <col min="9" max="10" width="8.140625" style="79" customWidth="1"/>
    <col min="11" max="11" width="16.57421875" style="79" customWidth="1"/>
    <col min="12" max="12" width="12.140625" style="79" customWidth="1"/>
    <col min="13" max="13" width="7.421875" style="79" customWidth="1"/>
    <col min="14" max="14" width="12.00390625" style="79" customWidth="1"/>
    <col min="15" max="15" width="12.421875" style="79" customWidth="1"/>
    <col min="16" max="16" width="8.28125" style="79" customWidth="1"/>
    <col min="17" max="17" width="10.00390625" style="79" customWidth="1"/>
    <col min="18" max="18" width="8.57421875" style="79" customWidth="1"/>
    <col min="19" max="19" width="10.421875" style="79" customWidth="1"/>
    <col min="20" max="20" width="9.421875" style="79" customWidth="1"/>
    <col min="21" max="21" width="8.140625" style="79" customWidth="1"/>
    <col min="22" max="22" width="20.7109375" style="79" customWidth="1"/>
    <col min="23" max="23" width="6.421875" style="79" customWidth="1"/>
    <col min="24" max="24" width="4.57421875" style="79" customWidth="1"/>
    <col min="25" max="25" width="6.421875" style="79" customWidth="1"/>
    <col min="26" max="26" width="1.57421875" style="79" customWidth="1"/>
    <col min="27" max="16384" width="11.421875" style="79" customWidth="1"/>
  </cols>
  <sheetData>
    <row r="1" ht="13.5" thickBot="1"/>
    <row r="2" spans="2:25" ht="12.75">
      <c r="B2" s="222"/>
      <c r="C2" s="223"/>
      <c r="D2" s="223"/>
      <c r="E2" s="223"/>
      <c r="F2" s="223"/>
      <c r="G2" s="223"/>
      <c r="H2" s="223"/>
      <c r="I2" s="223"/>
      <c r="J2" s="223"/>
      <c r="K2" s="223"/>
      <c r="L2" s="223"/>
      <c r="M2" s="223"/>
      <c r="N2" s="223"/>
      <c r="O2" s="223"/>
      <c r="P2" s="223"/>
      <c r="Q2" s="223"/>
      <c r="R2" s="223"/>
      <c r="S2" s="223"/>
      <c r="T2" s="223"/>
      <c r="U2" s="223"/>
      <c r="V2" s="223"/>
      <c r="W2" s="223"/>
      <c r="X2" s="223"/>
      <c r="Y2" s="224"/>
    </row>
    <row r="3" spans="2:25" ht="12.75">
      <c r="B3" s="225"/>
      <c r="C3" s="84"/>
      <c r="D3" s="84"/>
      <c r="E3" s="84"/>
      <c r="F3" s="84"/>
      <c r="G3" s="84"/>
      <c r="H3" s="84"/>
      <c r="I3" s="84"/>
      <c r="J3" s="84"/>
      <c r="K3" s="84"/>
      <c r="L3" s="84"/>
      <c r="M3" s="84"/>
      <c r="N3" s="84"/>
      <c r="O3" s="84"/>
      <c r="P3" s="84"/>
      <c r="Q3" s="84"/>
      <c r="R3" s="84"/>
      <c r="S3" s="84"/>
      <c r="T3" s="84"/>
      <c r="U3" s="84"/>
      <c r="V3" s="84"/>
      <c r="W3" s="84"/>
      <c r="X3" s="84"/>
      <c r="Y3" s="226"/>
    </row>
    <row r="4" spans="1:25" ht="15.75">
      <c r="A4" s="226"/>
      <c r="C4" s="309"/>
      <c r="D4" s="312" t="s">
        <v>220</v>
      </c>
      <c r="F4" s="23"/>
      <c r="G4" s="84"/>
      <c r="H4" s="309"/>
      <c r="I4" s="309"/>
      <c r="J4" s="309"/>
      <c r="K4" s="607" t="s">
        <v>27</v>
      </c>
      <c r="L4" s="607"/>
      <c r="M4" s="607"/>
      <c r="N4" s="607"/>
      <c r="O4" s="607"/>
      <c r="P4" s="309"/>
      <c r="Q4" s="309"/>
      <c r="R4" s="300" t="s">
        <v>110</v>
      </c>
      <c r="S4" s="23" t="s">
        <v>258</v>
      </c>
      <c r="T4" s="309"/>
      <c r="U4" s="309"/>
      <c r="V4" s="309"/>
      <c r="W4" s="309"/>
      <c r="X4" s="309"/>
      <c r="Y4" s="310"/>
    </row>
    <row r="5" spans="1:25" ht="15.75">
      <c r="A5" s="226"/>
      <c r="C5" s="309"/>
      <c r="D5" s="302" t="s">
        <v>108</v>
      </c>
      <c r="E5" s="23"/>
      <c r="F5" s="23"/>
      <c r="G5" s="33"/>
      <c r="H5" s="309"/>
      <c r="I5" s="309"/>
      <c r="J5" s="309"/>
      <c r="K5" s="607" t="s">
        <v>28</v>
      </c>
      <c r="L5" s="607"/>
      <c r="M5" s="607"/>
      <c r="N5" s="607"/>
      <c r="O5" s="607"/>
      <c r="P5" s="309"/>
      <c r="Q5" s="309"/>
      <c r="R5" s="309"/>
      <c r="S5" s="309"/>
      <c r="T5" s="309"/>
      <c r="U5" s="309"/>
      <c r="V5" s="309"/>
      <c r="W5" s="309"/>
      <c r="X5" s="309"/>
      <c r="Y5" s="310"/>
    </row>
    <row r="6" spans="1:25" ht="12.75">
      <c r="A6" s="226"/>
      <c r="C6" s="227"/>
      <c r="D6" s="302" t="s">
        <v>221</v>
      </c>
      <c r="E6" s="23"/>
      <c r="F6" s="302"/>
      <c r="G6" s="302"/>
      <c r="H6" s="227"/>
      <c r="I6" s="227"/>
      <c r="J6" s="227"/>
      <c r="K6" s="227" t="s">
        <v>29</v>
      </c>
      <c r="L6" s="299"/>
      <c r="M6" s="299"/>
      <c r="N6" s="299"/>
      <c r="O6" s="299"/>
      <c r="P6" s="227"/>
      <c r="Q6" s="227"/>
      <c r="R6" s="227"/>
      <c r="S6" s="227"/>
      <c r="T6" s="227"/>
      <c r="U6" s="227"/>
      <c r="V6" s="227"/>
      <c r="W6" s="227"/>
      <c r="X6" s="227"/>
      <c r="Y6" s="311"/>
    </row>
    <row r="7" spans="2:25" ht="12.75">
      <c r="B7" s="24"/>
      <c r="D7" s="302" t="s">
        <v>219</v>
      </c>
      <c r="E7" s="524" t="str">
        <f>'AGUA POTABLE 1'!E7</f>
        <v>31 DE ENERO 2014</v>
      </c>
      <c r="F7" s="525"/>
      <c r="G7" s="84"/>
      <c r="H7" s="84"/>
      <c r="I7" s="84"/>
      <c r="J7" s="84"/>
      <c r="K7" s="84"/>
      <c r="L7" s="84"/>
      <c r="M7" s="84"/>
      <c r="N7" s="84"/>
      <c r="O7" s="84"/>
      <c r="Q7" s="37"/>
      <c r="R7" s="608" t="s">
        <v>55</v>
      </c>
      <c r="S7" s="608"/>
      <c r="T7" s="608"/>
      <c r="U7" s="608"/>
      <c r="V7" s="84"/>
      <c r="W7" s="84"/>
      <c r="X7" s="84"/>
      <c r="Y7" s="226"/>
    </row>
    <row r="8" spans="2:25" ht="12.75">
      <c r="B8" s="24"/>
      <c r="D8" s="302" t="s">
        <v>268</v>
      </c>
      <c r="F8" s="23"/>
      <c r="G8" s="84"/>
      <c r="H8" s="33"/>
      <c r="I8" s="33"/>
      <c r="J8" s="33"/>
      <c r="K8" s="615" t="s">
        <v>217</v>
      </c>
      <c r="L8" s="615"/>
      <c r="M8" s="615"/>
      <c r="N8" s="615"/>
      <c r="O8" s="615"/>
      <c r="P8" s="33"/>
      <c r="Q8" s="33"/>
      <c r="R8" s="39" t="s">
        <v>64</v>
      </c>
      <c r="S8" s="38" t="s">
        <v>65</v>
      </c>
      <c r="U8" s="84"/>
      <c r="V8" s="84"/>
      <c r="W8" s="84"/>
      <c r="X8" s="84"/>
      <c r="Y8" s="226"/>
    </row>
    <row r="9" spans="2:25" ht="12.75">
      <c r="B9" s="24"/>
      <c r="D9" s="302" t="s">
        <v>266</v>
      </c>
      <c r="E9" s="23"/>
      <c r="F9" s="23"/>
      <c r="G9" s="84"/>
      <c r="H9" s="227"/>
      <c r="I9" s="227"/>
      <c r="J9" s="227"/>
      <c r="K9" s="613" t="s">
        <v>218</v>
      </c>
      <c r="L9" s="613"/>
      <c r="M9" s="613"/>
      <c r="N9" s="613"/>
      <c r="O9" s="613"/>
      <c r="Q9" s="37"/>
      <c r="R9" s="39" t="s">
        <v>57</v>
      </c>
      <c r="S9" s="38" t="s">
        <v>66</v>
      </c>
      <c r="U9" s="37"/>
      <c r="V9" s="37"/>
      <c r="W9" s="84"/>
      <c r="X9" s="84"/>
      <c r="Y9" s="226"/>
    </row>
    <row r="10" spans="2:25" ht="13.5" thickBot="1">
      <c r="B10" s="313"/>
      <c r="C10" s="228"/>
      <c r="D10" s="228"/>
      <c r="E10" s="228"/>
      <c r="F10" s="228"/>
      <c r="G10" s="228"/>
      <c r="H10" s="228"/>
      <c r="I10" s="228"/>
      <c r="J10" s="228"/>
      <c r="K10" s="614" t="s">
        <v>26</v>
      </c>
      <c r="L10" s="614"/>
      <c r="M10" s="614"/>
      <c r="N10" s="614"/>
      <c r="O10" s="614"/>
      <c r="P10" s="614"/>
      <c r="Q10" s="228"/>
      <c r="R10" s="228"/>
      <c r="S10" s="228"/>
      <c r="T10" s="228"/>
      <c r="U10" s="25" t="s">
        <v>30</v>
      </c>
      <c r="V10" s="26">
        <v>9</v>
      </c>
      <c r="W10" s="26" t="s">
        <v>31</v>
      </c>
      <c r="X10" s="26">
        <f>'CAMINOS RURALES 8'!X10</f>
        <v>12</v>
      </c>
      <c r="Y10" s="27"/>
    </row>
    <row r="11" spans="21:24" s="84" customFormat="1" ht="13.5" thickBot="1">
      <c r="U11" s="39"/>
      <c r="V11" s="301"/>
      <c r="W11" s="301"/>
      <c r="X11" s="308"/>
    </row>
    <row r="12" spans="1:25" s="7" customFormat="1" ht="24.75" customHeight="1" thickBot="1">
      <c r="A12" s="83"/>
      <c r="B12" s="609" t="s">
        <v>0</v>
      </c>
      <c r="C12" s="609" t="s">
        <v>1</v>
      </c>
      <c r="D12" s="609"/>
      <c r="E12" s="609"/>
      <c r="F12" s="609"/>
      <c r="G12" s="609" t="s">
        <v>2</v>
      </c>
      <c r="H12" s="609" t="s">
        <v>3</v>
      </c>
      <c r="I12" s="609" t="s">
        <v>4</v>
      </c>
      <c r="J12" s="609" t="s">
        <v>45</v>
      </c>
      <c r="K12" s="609" t="s">
        <v>5</v>
      </c>
      <c r="L12" s="609" t="s">
        <v>6</v>
      </c>
      <c r="M12" s="609" t="s">
        <v>22</v>
      </c>
      <c r="N12" s="609" t="s">
        <v>7</v>
      </c>
      <c r="O12" s="609"/>
      <c r="P12" s="609"/>
      <c r="Q12" s="609"/>
      <c r="R12" s="609" t="s">
        <v>8</v>
      </c>
      <c r="S12" s="609"/>
      <c r="T12" s="609"/>
      <c r="U12" s="609" t="s">
        <v>9</v>
      </c>
      <c r="V12" s="609" t="s">
        <v>41</v>
      </c>
      <c r="W12" s="609" t="s">
        <v>10</v>
      </c>
      <c r="X12" s="609" t="s">
        <v>11</v>
      </c>
      <c r="Y12" s="609"/>
    </row>
    <row r="13" spans="2:25" s="7" customFormat="1" ht="27.75" thickBot="1">
      <c r="B13" s="609"/>
      <c r="C13" s="609"/>
      <c r="D13" s="609"/>
      <c r="E13" s="609"/>
      <c r="F13" s="609"/>
      <c r="G13" s="609"/>
      <c r="H13" s="609"/>
      <c r="I13" s="609"/>
      <c r="J13" s="609"/>
      <c r="K13" s="609"/>
      <c r="L13" s="609"/>
      <c r="M13" s="609"/>
      <c r="N13" s="423" t="s">
        <v>12</v>
      </c>
      <c r="O13" s="423" t="s">
        <v>32</v>
      </c>
      <c r="P13" s="423" t="s">
        <v>166</v>
      </c>
      <c r="Q13" s="423" t="s">
        <v>67</v>
      </c>
      <c r="R13" s="423" t="s">
        <v>13</v>
      </c>
      <c r="S13" s="423" t="s">
        <v>14</v>
      </c>
      <c r="T13" s="423" t="s">
        <v>133</v>
      </c>
      <c r="U13" s="609"/>
      <c r="V13" s="609"/>
      <c r="W13" s="609"/>
      <c r="X13" s="336" t="s">
        <v>62</v>
      </c>
      <c r="Y13" s="336" t="s">
        <v>56</v>
      </c>
    </row>
    <row r="14" spans="2:25" ht="13.5" thickBot="1">
      <c r="B14" s="1"/>
      <c r="C14" s="1"/>
      <c r="D14" s="1"/>
      <c r="E14" s="1"/>
      <c r="F14" s="1"/>
      <c r="G14" s="1"/>
      <c r="H14" s="1"/>
      <c r="I14" s="1"/>
      <c r="J14" s="1"/>
      <c r="K14" s="1"/>
      <c r="L14" s="1"/>
      <c r="M14" s="1"/>
      <c r="N14" s="5"/>
      <c r="O14" s="5"/>
      <c r="P14" s="5"/>
      <c r="Q14" s="5"/>
      <c r="R14" s="5"/>
      <c r="S14" s="5"/>
      <c r="T14" s="5"/>
      <c r="U14" s="5"/>
      <c r="V14" s="5"/>
      <c r="W14" s="5"/>
      <c r="X14" s="5"/>
      <c r="Y14" s="5"/>
    </row>
    <row r="15" spans="2:25" ht="12.75">
      <c r="B15" s="156"/>
      <c r="C15" s="623" t="s">
        <v>36</v>
      </c>
      <c r="D15" s="624"/>
      <c r="E15" s="624"/>
      <c r="F15" s="625"/>
      <c r="G15" s="156"/>
      <c r="H15" s="156"/>
      <c r="I15" s="157"/>
      <c r="J15" s="157"/>
      <c r="K15" s="156"/>
      <c r="L15" s="158"/>
      <c r="M15" s="159"/>
      <c r="N15" s="158"/>
      <c r="O15" s="158"/>
      <c r="P15" s="158"/>
      <c r="Q15" s="113"/>
      <c r="R15" s="156"/>
      <c r="S15" s="156"/>
      <c r="T15" s="160"/>
      <c r="U15" s="171"/>
      <c r="V15" s="160"/>
      <c r="W15" s="172"/>
      <c r="X15" s="156"/>
      <c r="Y15" s="156"/>
    </row>
    <row r="16" spans="2:25" s="81" customFormat="1" ht="32.25" customHeight="1">
      <c r="B16" s="317" t="s">
        <v>103</v>
      </c>
      <c r="C16" s="697" t="s">
        <v>436</v>
      </c>
      <c r="D16" s="697"/>
      <c r="E16" s="697"/>
      <c r="F16" s="697"/>
      <c r="G16" s="317" t="s">
        <v>21</v>
      </c>
      <c r="H16" s="317">
        <v>10</v>
      </c>
      <c r="I16" s="317">
        <v>1040</v>
      </c>
      <c r="J16" s="318" t="s">
        <v>53</v>
      </c>
      <c r="K16" s="319" t="s">
        <v>167</v>
      </c>
      <c r="L16" s="320">
        <f aca="true" t="shared" si="0" ref="L16:L28">N16</f>
        <v>420000</v>
      </c>
      <c r="M16" s="321">
        <v>0</v>
      </c>
      <c r="N16" s="322">
        <f>O16+P16+Q16</f>
        <v>420000</v>
      </c>
      <c r="O16" s="322">
        <v>420000</v>
      </c>
      <c r="P16" s="323">
        <v>0</v>
      </c>
      <c r="Q16" s="324">
        <v>0</v>
      </c>
      <c r="R16" s="321" t="s">
        <v>209</v>
      </c>
      <c r="S16" s="325">
        <v>1</v>
      </c>
      <c r="T16" s="326">
        <v>1</v>
      </c>
      <c r="U16" s="327">
        <v>600</v>
      </c>
      <c r="V16" s="328" t="s">
        <v>222</v>
      </c>
      <c r="W16" s="329"/>
      <c r="X16" s="329" t="s">
        <v>63</v>
      </c>
      <c r="Y16" s="329"/>
    </row>
    <row r="17" spans="2:25" s="81" customFormat="1" ht="16.5">
      <c r="B17" s="317" t="s">
        <v>104</v>
      </c>
      <c r="C17" s="697" t="s">
        <v>223</v>
      </c>
      <c r="D17" s="697"/>
      <c r="E17" s="697"/>
      <c r="F17" s="697"/>
      <c r="G17" s="317" t="s">
        <v>21</v>
      </c>
      <c r="H17" s="317">
        <v>10</v>
      </c>
      <c r="I17" s="317">
        <v>1040</v>
      </c>
      <c r="J17" s="318" t="s">
        <v>53</v>
      </c>
      <c r="K17" s="424" t="s">
        <v>224</v>
      </c>
      <c r="L17" s="320">
        <f t="shared" si="0"/>
        <v>35000</v>
      </c>
      <c r="M17" s="321">
        <v>1</v>
      </c>
      <c r="N17" s="322">
        <f>O17+P17+Q17</f>
        <v>35000</v>
      </c>
      <c r="O17" s="322">
        <v>35000</v>
      </c>
      <c r="P17" s="323">
        <v>0</v>
      </c>
      <c r="Q17" s="324">
        <v>0</v>
      </c>
      <c r="R17" s="321" t="s">
        <v>290</v>
      </c>
      <c r="S17" s="325">
        <v>700</v>
      </c>
      <c r="T17" s="326">
        <v>1</v>
      </c>
      <c r="U17" s="327">
        <v>185</v>
      </c>
      <c r="V17" s="328" t="s">
        <v>222</v>
      </c>
      <c r="W17" s="329">
        <v>226</v>
      </c>
      <c r="X17" s="329" t="s">
        <v>63</v>
      </c>
      <c r="Y17" s="329"/>
    </row>
    <row r="18" spans="2:25" s="81" customFormat="1" ht="16.5" customHeight="1">
      <c r="B18" s="317" t="s">
        <v>225</v>
      </c>
      <c r="C18" s="697" t="s">
        <v>226</v>
      </c>
      <c r="D18" s="697"/>
      <c r="E18" s="697"/>
      <c r="F18" s="697"/>
      <c r="G18" s="317" t="s">
        <v>21</v>
      </c>
      <c r="H18" s="317">
        <v>10</v>
      </c>
      <c r="I18" s="317">
        <v>1040</v>
      </c>
      <c r="J18" s="318" t="s">
        <v>53</v>
      </c>
      <c r="K18" s="424" t="s">
        <v>227</v>
      </c>
      <c r="L18" s="320">
        <f t="shared" si="0"/>
        <v>35000</v>
      </c>
      <c r="M18" s="321">
        <v>1</v>
      </c>
      <c r="N18" s="322">
        <f>O18+P18+Q18</f>
        <v>35000</v>
      </c>
      <c r="O18" s="322">
        <v>35000</v>
      </c>
      <c r="P18" s="323">
        <v>0</v>
      </c>
      <c r="Q18" s="324">
        <v>0</v>
      </c>
      <c r="R18" s="321" t="s">
        <v>290</v>
      </c>
      <c r="S18" s="325">
        <v>1900</v>
      </c>
      <c r="T18" s="326">
        <v>1</v>
      </c>
      <c r="U18" s="327">
        <v>177</v>
      </c>
      <c r="V18" s="328" t="s">
        <v>222</v>
      </c>
      <c r="W18" s="329">
        <v>226</v>
      </c>
      <c r="X18" s="329" t="s">
        <v>63</v>
      </c>
      <c r="Y18" s="329"/>
    </row>
    <row r="19" spans="2:25" s="81" customFormat="1" ht="16.5" customHeight="1">
      <c r="B19" s="317" t="s">
        <v>228</v>
      </c>
      <c r="C19" s="697" t="s">
        <v>226</v>
      </c>
      <c r="D19" s="697"/>
      <c r="E19" s="697"/>
      <c r="F19" s="697"/>
      <c r="G19" s="317" t="s">
        <v>21</v>
      </c>
      <c r="H19" s="317">
        <v>10</v>
      </c>
      <c r="I19" s="317">
        <v>1040</v>
      </c>
      <c r="J19" s="318" t="s">
        <v>53</v>
      </c>
      <c r="K19" s="424" t="s">
        <v>229</v>
      </c>
      <c r="L19" s="320">
        <f t="shared" si="0"/>
        <v>30000</v>
      </c>
      <c r="M19" s="321">
        <v>1</v>
      </c>
      <c r="N19" s="322">
        <f>O19+P19+Q19</f>
        <v>30000</v>
      </c>
      <c r="O19" s="322">
        <v>30000</v>
      </c>
      <c r="P19" s="323">
        <v>0</v>
      </c>
      <c r="Q19" s="324">
        <v>0</v>
      </c>
      <c r="R19" s="321" t="s">
        <v>290</v>
      </c>
      <c r="S19" s="325">
        <v>1600</v>
      </c>
      <c r="T19" s="326">
        <v>1</v>
      </c>
      <c r="U19" s="327">
        <v>131</v>
      </c>
      <c r="V19" s="328" t="s">
        <v>222</v>
      </c>
      <c r="W19" s="329">
        <v>194</v>
      </c>
      <c r="X19" s="329" t="s">
        <v>63</v>
      </c>
      <c r="Y19" s="329"/>
    </row>
    <row r="20" spans="2:25" s="81" customFormat="1" ht="16.5" customHeight="1">
      <c r="B20" s="317" t="s">
        <v>230</v>
      </c>
      <c r="C20" s="697" t="s">
        <v>234</v>
      </c>
      <c r="D20" s="697"/>
      <c r="E20" s="697"/>
      <c r="F20" s="697"/>
      <c r="G20" s="317" t="s">
        <v>21</v>
      </c>
      <c r="H20" s="317">
        <v>10</v>
      </c>
      <c r="I20" s="317">
        <v>1040</v>
      </c>
      <c r="J20" s="318" t="s">
        <v>53</v>
      </c>
      <c r="K20" s="424" t="s">
        <v>348</v>
      </c>
      <c r="L20" s="320">
        <f t="shared" si="0"/>
        <v>30000</v>
      </c>
      <c r="M20" s="321">
        <v>1</v>
      </c>
      <c r="N20" s="322">
        <f>O20+P20+Q20</f>
        <v>30000</v>
      </c>
      <c r="O20" s="322">
        <v>30000</v>
      </c>
      <c r="P20" s="323">
        <v>0</v>
      </c>
      <c r="Q20" s="324">
        <v>0</v>
      </c>
      <c r="R20" s="321" t="s">
        <v>242</v>
      </c>
      <c r="S20" s="325">
        <v>1600</v>
      </c>
      <c r="T20" s="326">
        <v>1</v>
      </c>
      <c r="U20" s="327">
        <v>116</v>
      </c>
      <c r="V20" s="328" t="s">
        <v>222</v>
      </c>
      <c r="W20" s="329">
        <v>194</v>
      </c>
      <c r="X20" s="329" t="s">
        <v>63</v>
      </c>
      <c r="Y20" s="329"/>
    </row>
    <row r="21" spans="2:25" s="81" customFormat="1" ht="16.5" customHeight="1">
      <c r="B21" s="317" t="s">
        <v>299</v>
      </c>
      <c r="C21" s="697" t="s">
        <v>291</v>
      </c>
      <c r="D21" s="697"/>
      <c r="E21" s="697"/>
      <c r="F21" s="697"/>
      <c r="G21" s="317" t="s">
        <v>21</v>
      </c>
      <c r="H21" s="317">
        <v>10</v>
      </c>
      <c r="I21" s="317">
        <v>1040</v>
      </c>
      <c r="J21" s="318" t="s">
        <v>53</v>
      </c>
      <c r="K21" s="424" t="s">
        <v>292</v>
      </c>
      <c r="L21" s="320">
        <v>240000</v>
      </c>
      <c r="M21" s="321">
        <v>1</v>
      </c>
      <c r="N21" s="322">
        <f>+L21</f>
        <v>240000</v>
      </c>
      <c r="O21" s="322">
        <f>+N21</f>
        <v>240000</v>
      </c>
      <c r="P21" s="323">
        <v>0</v>
      </c>
      <c r="Q21" s="324">
        <v>0</v>
      </c>
      <c r="R21" s="321" t="s">
        <v>293</v>
      </c>
      <c r="S21" s="325">
        <v>1</v>
      </c>
      <c r="T21" s="326">
        <v>1</v>
      </c>
      <c r="U21" s="327">
        <v>300</v>
      </c>
      <c r="V21" s="328" t="s">
        <v>222</v>
      </c>
      <c r="W21" s="329">
        <v>127</v>
      </c>
      <c r="X21" s="329" t="s">
        <v>63</v>
      </c>
      <c r="Y21" s="329"/>
    </row>
    <row r="22" spans="2:25" s="81" customFormat="1" ht="16.5">
      <c r="B22" s="317" t="s">
        <v>231</v>
      </c>
      <c r="C22" s="697" t="s">
        <v>223</v>
      </c>
      <c r="D22" s="697"/>
      <c r="E22" s="697"/>
      <c r="F22" s="697"/>
      <c r="G22" s="317" t="s">
        <v>21</v>
      </c>
      <c r="H22" s="317">
        <v>10</v>
      </c>
      <c r="I22" s="317">
        <v>1040</v>
      </c>
      <c r="J22" s="318" t="s">
        <v>53</v>
      </c>
      <c r="K22" s="424" t="s">
        <v>232</v>
      </c>
      <c r="L22" s="320">
        <f t="shared" si="0"/>
        <v>40000</v>
      </c>
      <c r="M22" s="321">
        <v>1</v>
      </c>
      <c r="N22" s="322">
        <f>O22+P22+Q22</f>
        <v>40000</v>
      </c>
      <c r="O22" s="322">
        <v>40000</v>
      </c>
      <c r="P22" s="323">
        <v>0</v>
      </c>
      <c r="Q22" s="324">
        <v>0</v>
      </c>
      <c r="R22" s="321" t="s">
        <v>290</v>
      </c>
      <c r="S22" s="325">
        <v>800</v>
      </c>
      <c r="T22" s="326">
        <v>1</v>
      </c>
      <c r="U22" s="327">
        <v>87</v>
      </c>
      <c r="V22" s="328" t="s">
        <v>222</v>
      </c>
      <c r="W22" s="329">
        <v>259</v>
      </c>
      <c r="X22" s="329" t="s">
        <v>63</v>
      </c>
      <c r="Y22" s="329"/>
    </row>
    <row r="23" spans="2:25" s="81" customFormat="1" ht="16.5" customHeight="1">
      <c r="B23" s="317" t="s">
        <v>233</v>
      </c>
      <c r="C23" s="697" t="s">
        <v>349</v>
      </c>
      <c r="D23" s="697"/>
      <c r="E23" s="697"/>
      <c r="F23" s="697"/>
      <c r="G23" s="317" t="s">
        <v>21</v>
      </c>
      <c r="H23" s="317">
        <v>10</v>
      </c>
      <c r="I23" s="317">
        <v>1040</v>
      </c>
      <c r="J23" s="318" t="s">
        <v>53</v>
      </c>
      <c r="K23" s="424" t="s">
        <v>350</v>
      </c>
      <c r="L23" s="320">
        <f t="shared" si="0"/>
        <v>40000</v>
      </c>
      <c r="M23" s="321">
        <v>1</v>
      </c>
      <c r="N23" s="322">
        <f>O23+P23+Q23</f>
        <v>40000</v>
      </c>
      <c r="O23" s="322">
        <v>40000</v>
      </c>
      <c r="P23" s="323">
        <v>0</v>
      </c>
      <c r="Q23" s="324">
        <v>0</v>
      </c>
      <c r="R23" s="321" t="s">
        <v>290</v>
      </c>
      <c r="S23" s="325">
        <v>2071</v>
      </c>
      <c r="T23" s="326">
        <v>1</v>
      </c>
      <c r="U23" s="327">
        <v>47</v>
      </c>
      <c r="V23" s="328" t="s">
        <v>222</v>
      </c>
      <c r="W23" s="329">
        <v>259</v>
      </c>
      <c r="X23" s="329" t="s">
        <v>63</v>
      </c>
      <c r="Y23" s="329"/>
    </row>
    <row r="24" spans="2:25" s="81" customFormat="1" ht="16.5" customHeight="1">
      <c r="B24" s="317" t="s">
        <v>235</v>
      </c>
      <c r="C24" s="697" t="s">
        <v>236</v>
      </c>
      <c r="D24" s="697"/>
      <c r="E24" s="697"/>
      <c r="F24" s="697"/>
      <c r="G24" s="317" t="s">
        <v>21</v>
      </c>
      <c r="H24" s="317">
        <v>10</v>
      </c>
      <c r="I24" s="317" t="s">
        <v>237</v>
      </c>
      <c r="J24" s="318" t="s">
        <v>53</v>
      </c>
      <c r="K24" s="424" t="s">
        <v>238</v>
      </c>
      <c r="L24" s="320">
        <f t="shared" si="0"/>
        <v>85000</v>
      </c>
      <c r="M24" s="321">
        <v>1</v>
      </c>
      <c r="N24" s="322">
        <f>O24+P24+Q24</f>
        <v>85000</v>
      </c>
      <c r="O24" s="322">
        <v>85000</v>
      </c>
      <c r="P24" s="323">
        <v>0</v>
      </c>
      <c r="Q24" s="324">
        <v>0</v>
      </c>
      <c r="R24" s="321" t="s">
        <v>290</v>
      </c>
      <c r="S24" s="325">
        <v>2125</v>
      </c>
      <c r="T24" s="326">
        <v>1</v>
      </c>
      <c r="U24" s="327">
        <v>45</v>
      </c>
      <c r="V24" s="328" t="s">
        <v>222</v>
      </c>
      <c r="W24" s="329">
        <v>550</v>
      </c>
      <c r="X24" s="329" t="s">
        <v>63</v>
      </c>
      <c r="Y24" s="329"/>
    </row>
    <row r="25" spans="2:25" s="81" customFormat="1" ht="16.5" customHeight="1">
      <c r="B25" s="317" t="s">
        <v>239</v>
      </c>
      <c r="C25" s="697" t="s">
        <v>164</v>
      </c>
      <c r="D25" s="697"/>
      <c r="E25" s="697"/>
      <c r="F25" s="697"/>
      <c r="G25" s="317" t="s">
        <v>21</v>
      </c>
      <c r="H25" s="317">
        <v>10</v>
      </c>
      <c r="I25" s="317" t="s">
        <v>168</v>
      </c>
      <c r="J25" s="318" t="s">
        <v>53</v>
      </c>
      <c r="K25" s="424" t="s">
        <v>167</v>
      </c>
      <c r="L25" s="320">
        <v>300000</v>
      </c>
      <c r="M25" s="321">
        <v>1</v>
      </c>
      <c r="N25" s="322">
        <f>+L25</f>
        <v>300000</v>
      </c>
      <c r="O25" s="322">
        <f>+N25</f>
        <v>300000</v>
      </c>
      <c r="P25" s="323">
        <v>0</v>
      </c>
      <c r="Q25" s="324">
        <v>0</v>
      </c>
      <c r="R25" s="321" t="s">
        <v>294</v>
      </c>
      <c r="S25" s="325">
        <v>560</v>
      </c>
      <c r="T25" s="326">
        <v>1</v>
      </c>
      <c r="U25" s="327">
        <v>200</v>
      </c>
      <c r="V25" s="328" t="s">
        <v>222</v>
      </c>
      <c r="W25" s="329"/>
      <c r="X25" s="329" t="s">
        <v>63</v>
      </c>
      <c r="Y25" s="329"/>
    </row>
    <row r="26" spans="2:25" s="81" customFormat="1" ht="16.5" customHeight="1">
      <c r="B26" s="317" t="s">
        <v>240</v>
      </c>
      <c r="C26" s="697" t="s">
        <v>264</v>
      </c>
      <c r="D26" s="697"/>
      <c r="E26" s="697"/>
      <c r="F26" s="697"/>
      <c r="G26" s="317" t="s">
        <v>21</v>
      </c>
      <c r="H26" s="317">
        <v>10</v>
      </c>
      <c r="I26" s="317" t="s">
        <v>168</v>
      </c>
      <c r="J26" s="318" t="s">
        <v>53</v>
      </c>
      <c r="K26" s="424" t="s">
        <v>241</v>
      </c>
      <c r="L26" s="320">
        <f t="shared" si="0"/>
        <v>85000</v>
      </c>
      <c r="M26" s="321">
        <v>1</v>
      </c>
      <c r="N26" s="322">
        <f aca="true" t="shared" si="1" ref="N26:N32">O26+P26+Q26</f>
        <v>85000</v>
      </c>
      <c r="O26" s="322">
        <v>85000</v>
      </c>
      <c r="P26" s="323">
        <v>0</v>
      </c>
      <c r="Q26" s="324">
        <v>0</v>
      </c>
      <c r="R26" s="321" t="s">
        <v>242</v>
      </c>
      <c r="S26" s="325">
        <v>38</v>
      </c>
      <c r="T26" s="326">
        <v>1</v>
      </c>
      <c r="U26" s="327">
        <v>145</v>
      </c>
      <c r="V26" s="328" t="s">
        <v>222</v>
      </c>
      <c r="W26" s="329">
        <v>56</v>
      </c>
      <c r="X26" s="329" t="s">
        <v>63</v>
      </c>
      <c r="Y26" s="329"/>
    </row>
    <row r="27" spans="2:25" s="81" customFormat="1" ht="16.5" customHeight="1">
      <c r="B27" s="317" t="s">
        <v>243</v>
      </c>
      <c r="C27" s="697" t="s">
        <v>264</v>
      </c>
      <c r="D27" s="697"/>
      <c r="E27" s="697"/>
      <c r="F27" s="697"/>
      <c r="G27" s="317" t="s">
        <v>21</v>
      </c>
      <c r="H27" s="317">
        <v>10</v>
      </c>
      <c r="I27" s="317" t="s">
        <v>168</v>
      </c>
      <c r="J27" s="318" t="s">
        <v>53</v>
      </c>
      <c r="K27" s="424" t="s">
        <v>351</v>
      </c>
      <c r="L27" s="320">
        <f t="shared" si="0"/>
        <v>85000</v>
      </c>
      <c r="M27" s="321">
        <v>1</v>
      </c>
      <c r="N27" s="322">
        <f t="shared" si="1"/>
        <v>85000</v>
      </c>
      <c r="O27" s="322">
        <v>85000</v>
      </c>
      <c r="P27" s="323">
        <v>0</v>
      </c>
      <c r="Q27" s="324">
        <v>0</v>
      </c>
      <c r="R27" s="321" t="s">
        <v>242</v>
      </c>
      <c r="S27" s="325">
        <v>38</v>
      </c>
      <c r="T27" s="326">
        <v>1</v>
      </c>
      <c r="U27" s="327">
        <v>19</v>
      </c>
      <c r="V27" s="328" t="s">
        <v>222</v>
      </c>
      <c r="W27" s="329">
        <v>56</v>
      </c>
      <c r="X27" s="329" t="s">
        <v>63</v>
      </c>
      <c r="Y27" s="329"/>
    </row>
    <row r="28" spans="2:25" s="81" customFormat="1" ht="16.5" customHeight="1">
      <c r="B28" s="317" t="s">
        <v>244</v>
      </c>
      <c r="C28" s="697" t="s">
        <v>264</v>
      </c>
      <c r="D28" s="697"/>
      <c r="E28" s="697"/>
      <c r="F28" s="697"/>
      <c r="G28" s="317" t="s">
        <v>21</v>
      </c>
      <c r="H28" s="317">
        <v>10</v>
      </c>
      <c r="I28" s="317" t="s">
        <v>168</v>
      </c>
      <c r="J28" s="318" t="s">
        <v>53</v>
      </c>
      <c r="K28" s="424" t="s">
        <v>245</v>
      </c>
      <c r="L28" s="320">
        <f t="shared" si="0"/>
        <v>85000</v>
      </c>
      <c r="M28" s="321">
        <v>0</v>
      </c>
      <c r="N28" s="322">
        <f t="shared" si="1"/>
        <v>85000</v>
      </c>
      <c r="O28" s="322">
        <v>85000</v>
      </c>
      <c r="P28" s="323">
        <v>0</v>
      </c>
      <c r="Q28" s="324">
        <v>0</v>
      </c>
      <c r="R28" s="321" t="s">
        <v>242</v>
      </c>
      <c r="S28" s="325">
        <v>33</v>
      </c>
      <c r="T28" s="326">
        <v>1</v>
      </c>
      <c r="U28" s="327">
        <v>209</v>
      </c>
      <c r="V28" s="328" t="s">
        <v>222</v>
      </c>
      <c r="W28" s="329">
        <v>56</v>
      </c>
      <c r="X28" s="329" t="s">
        <v>63</v>
      </c>
      <c r="Y28" s="329"/>
    </row>
    <row r="29" spans="2:25" s="81" customFormat="1" ht="16.5" customHeight="1">
      <c r="B29" s="317" t="s">
        <v>402</v>
      </c>
      <c r="C29" s="697" t="s">
        <v>352</v>
      </c>
      <c r="D29" s="697"/>
      <c r="E29" s="697"/>
      <c r="F29" s="697"/>
      <c r="G29" s="317" t="s">
        <v>21</v>
      </c>
      <c r="H29" s="317">
        <v>10</v>
      </c>
      <c r="I29" s="317" t="s">
        <v>158</v>
      </c>
      <c r="J29" s="318" t="s">
        <v>53</v>
      </c>
      <c r="K29" s="424" t="s">
        <v>353</v>
      </c>
      <c r="L29" s="320">
        <f aca="true" t="shared" si="2" ref="L29:L35">N29</f>
        <v>85000</v>
      </c>
      <c r="M29" s="321">
        <v>1</v>
      </c>
      <c r="N29" s="322">
        <f t="shared" si="1"/>
        <v>85000</v>
      </c>
      <c r="O29" s="322">
        <v>85000</v>
      </c>
      <c r="P29" s="323">
        <v>0</v>
      </c>
      <c r="Q29" s="324">
        <v>0</v>
      </c>
      <c r="R29" s="321" t="s">
        <v>290</v>
      </c>
      <c r="S29" s="325">
        <v>1000</v>
      </c>
      <c r="T29" s="326">
        <v>1</v>
      </c>
      <c r="U29" s="327">
        <v>47</v>
      </c>
      <c r="V29" s="328" t="s">
        <v>222</v>
      </c>
      <c r="W29" s="329">
        <v>56</v>
      </c>
      <c r="X29" s="329" t="s">
        <v>63</v>
      </c>
      <c r="Y29" s="329"/>
    </row>
    <row r="30" spans="2:25" s="81" customFormat="1" ht="16.5" customHeight="1">
      <c r="B30" s="317" t="s">
        <v>397</v>
      </c>
      <c r="C30" s="697" t="s">
        <v>352</v>
      </c>
      <c r="D30" s="697"/>
      <c r="E30" s="697"/>
      <c r="F30" s="697"/>
      <c r="G30" s="317" t="s">
        <v>21</v>
      </c>
      <c r="H30" s="317">
        <v>10</v>
      </c>
      <c r="I30" s="317" t="s">
        <v>158</v>
      </c>
      <c r="J30" s="318" t="s">
        <v>53</v>
      </c>
      <c r="K30" s="424" t="s">
        <v>387</v>
      </c>
      <c r="L30" s="320">
        <f t="shared" si="2"/>
        <v>150000</v>
      </c>
      <c r="M30" s="321">
        <v>0</v>
      </c>
      <c r="N30" s="322">
        <f t="shared" si="1"/>
        <v>150000</v>
      </c>
      <c r="O30" s="322">
        <v>150000</v>
      </c>
      <c r="P30" s="323">
        <v>0</v>
      </c>
      <c r="Q30" s="324">
        <v>0</v>
      </c>
      <c r="R30" s="321" t="s">
        <v>290</v>
      </c>
      <c r="S30" s="325">
        <v>600</v>
      </c>
      <c r="T30" s="326">
        <v>1</v>
      </c>
      <c r="U30" s="327">
        <v>163</v>
      </c>
      <c r="V30" s="328" t="s">
        <v>222</v>
      </c>
      <c r="W30" s="329">
        <v>56</v>
      </c>
      <c r="X30" s="329" t="s">
        <v>63</v>
      </c>
      <c r="Y30" s="329"/>
    </row>
    <row r="31" spans="2:25" s="81" customFormat="1" ht="16.5" customHeight="1">
      <c r="B31" s="317" t="s">
        <v>403</v>
      </c>
      <c r="C31" s="697" t="s">
        <v>385</v>
      </c>
      <c r="D31" s="697"/>
      <c r="E31" s="697"/>
      <c r="F31" s="697"/>
      <c r="G31" s="317" t="s">
        <v>21</v>
      </c>
      <c r="H31" s="317">
        <v>10</v>
      </c>
      <c r="I31" s="317">
        <v>4111.01</v>
      </c>
      <c r="J31" s="318" t="s">
        <v>53</v>
      </c>
      <c r="K31" s="424" t="s">
        <v>388</v>
      </c>
      <c r="L31" s="320">
        <f t="shared" si="2"/>
        <v>180000</v>
      </c>
      <c r="M31" s="321">
        <v>0</v>
      </c>
      <c r="N31" s="322">
        <f t="shared" si="1"/>
        <v>180000</v>
      </c>
      <c r="O31" s="322">
        <v>180000</v>
      </c>
      <c r="P31" s="323">
        <v>0</v>
      </c>
      <c r="Q31" s="324">
        <v>0</v>
      </c>
      <c r="R31" s="321" t="s">
        <v>290</v>
      </c>
      <c r="S31" s="325">
        <v>140</v>
      </c>
      <c r="T31" s="326">
        <v>1</v>
      </c>
      <c r="U31" s="327">
        <v>413</v>
      </c>
      <c r="V31" s="328" t="s">
        <v>222</v>
      </c>
      <c r="W31" s="329">
        <v>56</v>
      </c>
      <c r="X31" s="329" t="s">
        <v>63</v>
      </c>
      <c r="Y31" s="329"/>
    </row>
    <row r="32" spans="2:25" s="81" customFormat="1" ht="16.5" customHeight="1">
      <c r="B32" s="317" t="s">
        <v>398</v>
      </c>
      <c r="C32" s="697" t="s">
        <v>385</v>
      </c>
      <c r="D32" s="697"/>
      <c r="E32" s="697"/>
      <c r="F32" s="697"/>
      <c r="G32" s="317" t="s">
        <v>21</v>
      </c>
      <c r="H32" s="317">
        <v>10</v>
      </c>
      <c r="I32" s="317" t="s">
        <v>76</v>
      </c>
      <c r="J32" s="318" t="s">
        <v>53</v>
      </c>
      <c r="K32" s="424" t="s">
        <v>389</v>
      </c>
      <c r="L32" s="320">
        <f t="shared" si="2"/>
        <v>225000</v>
      </c>
      <c r="M32" s="321">
        <v>1</v>
      </c>
      <c r="N32" s="322">
        <f t="shared" si="1"/>
        <v>225000</v>
      </c>
      <c r="O32" s="322">
        <v>225000</v>
      </c>
      <c r="P32" s="323">
        <v>0</v>
      </c>
      <c r="Q32" s="324">
        <v>0</v>
      </c>
      <c r="R32" s="321" t="s">
        <v>290</v>
      </c>
      <c r="S32" s="325">
        <v>144</v>
      </c>
      <c r="T32" s="326">
        <v>1</v>
      </c>
      <c r="U32" s="327">
        <v>466</v>
      </c>
      <c r="V32" s="328" t="s">
        <v>222</v>
      </c>
      <c r="W32" s="329">
        <v>56</v>
      </c>
      <c r="X32" s="329" t="s">
        <v>63</v>
      </c>
      <c r="Y32" s="329"/>
    </row>
    <row r="33" spans="2:25" s="81" customFormat="1" ht="16.5" customHeight="1">
      <c r="B33" s="317" t="s">
        <v>399</v>
      </c>
      <c r="C33" s="697" t="s">
        <v>385</v>
      </c>
      <c r="D33" s="697"/>
      <c r="E33" s="697"/>
      <c r="F33" s="697"/>
      <c r="G33" s="317" t="s">
        <v>386</v>
      </c>
      <c r="H33" s="317">
        <v>10</v>
      </c>
      <c r="I33" s="317" t="s">
        <v>76</v>
      </c>
      <c r="J33" s="318" t="s">
        <v>53</v>
      </c>
      <c r="K33" s="424" t="s">
        <v>390</v>
      </c>
      <c r="L33" s="320">
        <f t="shared" si="2"/>
        <v>200000</v>
      </c>
      <c r="M33" s="321">
        <v>1</v>
      </c>
      <c r="N33" s="322">
        <f>O33+P33+Q33</f>
        <v>200000</v>
      </c>
      <c r="O33" s="322">
        <v>200000</v>
      </c>
      <c r="P33" s="323">
        <v>0</v>
      </c>
      <c r="Q33" s="324">
        <v>0</v>
      </c>
      <c r="R33" s="321" t="s">
        <v>290</v>
      </c>
      <c r="S33" s="325">
        <v>140</v>
      </c>
      <c r="T33" s="326">
        <v>1</v>
      </c>
      <c r="U33" s="327">
        <v>72</v>
      </c>
      <c r="V33" s="328" t="s">
        <v>222</v>
      </c>
      <c r="W33" s="329">
        <v>56</v>
      </c>
      <c r="X33" s="329" t="s">
        <v>63</v>
      </c>
      <c r="Y33" s="329"/>
    </row>
    <row r="34" spans="2:25" s="81" customFormat="1" ht="16.5" customHeight="1">
      <c r="B34" s="317" t="s">
        <v>400</v>
      </c>
      <c r="C34" s="697" t="s">
        <v>396</v>
      </c>
      <c r="D34" s="697"/>
      <c r="E34" s="697"/>
      <c r="F34" s="697"/>
      <c r="G34" s="317" t="s">
        <v>386</v>
      </c>
      <c r="H34" s="317">
        <v>10</v>
      </c>
      <c r="I34" s="317" t="s">
        <v>394</v>
      </c>
      <c r="J34" s="318" t="s">
        <v>53</v>
      </c>
      <c r="K34" s="424" t="s">
        <v>167</v>
      </c>
      <c r="L34" s="320">
        <f t="shared" si="2"/>
        <v>100000</v>
      </c>
      <c r="M34" s="321">
        <v>0</v>
      </c>
      <c r="N34" s="322">
        <f>O34+P34+Q34</f>
        <v>100000</v>
      </c>
      <c r="O34" s="322">
        <v>100000</v>
      </c>
      <c r="P34" s="323">
        <v>0</v>
      </c>
      <c r="Q34" s="324">
        <v>0</v>
      </c>
      <c r="R34" s="321" t="s">
        <v>440</v>
      </c>
      <c r="S34" s="325">
        <v>1</v>
      </c>
      <c r="T34" s="326">
        <v>1</v>
      </c>
      <c r="U34" s="327">
        <v>118</v>
      </c>
      <c r="V34" s="328" t="s">
        <v>222</v>
      </c>
      <c r="W34" s="329">
        <v>56</v>
      </c>
      <c r="X34" s="329" t="s">
        <v>63</v>
      </c>
      <c r="Y34" s="329"/>
    </row>
    <row r="35" spans="2:25" s="81" customFormat="1" ht="17.25" customHeight="1" thickBot="1">
      <c r="B35" s="528" t="s">
        <v>401</v>
      </c>
      <c r="C35" s="698" t="s">
        <v>349</v>
      </c>
      <c r="D35" s="698"/>
      <c r="E35" s="698"/>
      <c r="F35" s="698"/>
      <c r="G35" s="528" t="s">
        <v>386</v>
      </c>
      <c r="H35" s="528">
        <v>10</v>
      </c>
      <c r="I35" s="528">
        <v>1040</v>
      </c>
      <c r="J35" s="529" t="s">
        <v>53</v>
      </c>
      <c r="K35" s="530" t="s">
        <v>395</v>
      </c>
      <c r="L35" s="531">
        <f t="shared" si="2"/>
        <v>35000</v>
      </c>
      <c r="M35" s="532">
        <v>1</v>
      </c>
      <c r="N35" s="533">
        <f>O35+P35+Q35</f>
        <v>35000</v>
      </c>
      <c r="O35" s="533">
        <v>35000</v>
      </c>
      <c r="P35" s="534">
        <v>0</v>
      </c>
      <c r="Q35" s="535">
        <v>0</v>
      </c>
      <c r="R35" s="532" t="s">
        <v>290</v>
      </c>
      <c r="S35" s="536">
        <v>1000</v>
      </c>
      <c r="T35" s="537">
        <v>1</v>
      </c>
      <c r="U35" s="538">
        <v>52</v>
      </c>
      <c r="V35" s="539" t="s">
        <v>222</v>
      </c>
      <c r="W35" s="540">
        <v>56</v>
      </c>
      <c r="X35" s="540" t="s">
        <v>63</v>
      </c>
      <c r="Y35" s="540"/>
    </row>
    <row r="36" spans="2:24" ht="13.5" thickBot="1">
      <c r="B36" s="1"/>
      <c r="C36" s="21"/>
      <c r="D36" s="21"/>
      <c r="E36" s="21"/>
      <c r="F36" s="21"/>
      <c r="G36" s="21"/>
      <c r="H36" s="1"/>
      <c r="I36" s="1"/>
      <c r="J36" s="1"/>
      <c r="K36" s="20" t="s">
        <v>12</v>
      </c>
      <c r="L36" s="19">
        <f>SUM(L15:L35)</f>
        <v>2485000</v>
      </c>
      <c r="M36" s="30"/>
      <c r="N36" s="19">
        <f>SUM(N15:N35)</f>
        <v>2485000</v>
      </c>
      <c r="O36" s="19">
        <f>SUM(O15:O35)</f>
        <v>2485000</v>
      </c>
      <c r="P36" s="19">
        <f>SUM(P16:P35)</f>
        <v>0</v>
      </c>
      <c r="Q36" s="19">
        <f>SUM(Q13:Q35)</f>
        <v>0</v>
      </c>
      <c r="R36" s="28"/>
      <c r="S36" s="21"/>
      <c r="T36" s="21"/>
      <c r="U36" s="425"/>
      <c r="V36" s="21"/>
      <c r="W36" s="21"/>
      <c r="X36" s="21"/>
    </row>
    <row r="37" spans="13:21" ht="12.75">
      <c r="M37" s="7"/>
      <c r="U37" s="425"/>
    </row>
    <row r="38" ht="12.75">
      <c r="M38" s="7"/>
    </row>
    <row r="39" spans="3:24" ht="12.75">
      <c r="C39" s="16"/>
      <c r="D39" s="16"/>
      <c r="E39" s="16"/>
      <c r="F39" s="16"/>
      <c r="L39" s="427"/>
      <c r="M39" s="427"/>
      <c r="N39" s="427"/>
      <c r="O39" s="523"/>
      <c r="P39" s="427"/>
      <c r="Q39" s="427"/>
      <c r="R39" s="427"/>
      <c r="S39" s="427"/>
      <c r="T39" s="627" t="s">
        <v>107</v>
      </c>
      <c r="U39" s="627"/>
      <c r="V39" s="627"/>
      <c r="W39" s="627"/>
      <c r="X39" s="627"/>
    </row>
    <row r="40" spans="3:24" ht="12.75">
      <c r="C40" s="79" t="s">
        <v>371</v>
      </c>
      <c r="L40" s="80"/>
      <c r="M40" s="427"/>
      <c r="N40" s="427"/>
      <c r="O40" s="427"/>
      <c r="P40" s="427"/>
      <c r="Q40" s="427"/>
      <c r="R40" s="427"/>
      <c r="T40" s="613" t="s">
        <v>19</v>
      </c>
      <c r="U40" s="613"/>
      <c r="V40" s="613"/>
      <c r="W40" s="613"/>
      <c r="X40" s="613"/>
    </row>
    <row r="60" spans="4:5" ht="12.75">
      <c r="D60" s="7"/>
      <c r="E60" s="79" t="s">
        <v>298</v>
      </c>
    </row>
    <row r="61" spans="3:9" ht="12.75">
      <c r="C61" s="426" t="s">
        <v>295</v>
      </c>
      <c r="D61" s="426" t="s">
        <v>296</v>
      </c>
      <c r="E61" s="426"/>
      <c r="F61" s="426"/>
      <c r="G61" s="426"/>
      <c r="H61" s="426"/>
      <c r="I61" s="426"/>
    </row>
    <row r="62" spans="4:9" ht="12.75">
      <c r="D62" s="426" t="s">
        <v>297</v>
      </c>
      <c r="E62" s="426"/>
      <c r="F62" s="426"/>
      <c r="G62" s="426"/>
      <c r="H62" s="426"/>
      <c r="I62" s="426"/>
    </row>
  </sheetData>
  <sheetProtection/>
  <mergeCells count="44">
    <mergeCell ref="T40:X40"/>
    <mergeCell ref="T39:X39"/>
    <mergeCell ref="C15:F15"/>
    <mergeCell ref="B12:B13"/>
    <mergeCell ref="K4:O4"/>
    <mergeCell ref="R7:U7"/>
    <mergeCell ref="K8:O8"/>
    <mergeCell ref="K9:O9"/>
    <mergeCell ref="K10:P10"/>
    <mergeCell ref="K5:O5"/>
    <mergeCell ref="L12:L13"/>
    <mergeCell ref="M12:M13"/>
    <mergeCell ref="C12:F13"/>
    <mergeCell ref="W12:W13"/>
    <mergeCell ref="N12:Q12"/>
    <mergeCell ref="J12:J13"/>
    <mergeCell ref="X12:Y12"/>
    <mergeCell ref="I12:I13"/>
    <mergeCell ref="G12:G13"/>
    <mergeCell ref="H12:H13"/>
    <mergeCell ref="K12:K13"/>
    <mergeCell ref="V12:V13"/>
    <mergeCell ref="R12:T12"/>
    <mergeCell ref="U12:U13"/>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s>
  <printOptions horizontalCentered="1"/>
  <pageMargins left="0.9055118110236221" right="0" top="0.41" bottom="0" header="0" footer="0"/>
  <pageSetup horizontalDpi="600" verticalDpi="600" orientation="landscape" paperSize="5" scale="70" r:id="rId2"/>
  <headerFooter alignWithMargins="0">
    <oddFooter>&amp;C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MUNICIPIO DE PINAL DE AMOLES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ANALISIS TECNICO Y PRECIOS UNITARIOS</dc:creator>
  <cp:keywords/>
  <dc:description/>
  <cp:lastModifiedBy>Matos</cp:lastModifiedBy>
  <cp:lastPrinted>2014-04-01T21:21:47Z</cp:lastPrinted>
  <dcterms:created xsi:type="dcterms:W3CDTF">2000-10-06T18:07:40Z</dcterms:created>
  <dcterms:modified xsi:type="dcterms:W3CDTF">2014-04-03T20:52:41Z</dcterms:modified>
  <cp:category/>
  <cp:version/>
  <cp:contentType/>
  <cp:contentStatus/>
</cp:coreProperties>
</file>